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\NTNU\PVT-Courses-NTNU\PVT-PhD-General\Molar-Distribution\"/>
    </mc:Choice>
  </mc:AlternateContent>
  <bookViews>
    <workbookView xWindow="360" yWindow="60" windowWidth="15312" windowHeight="8760"/>
  </bookViews>
  <sheets>
    <sheet name="Exponential-Dist" sheetId="1" r:id="rId1"/>
    <sheet name="zi(Mi)" sheetId="4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L17" i="1" l="1"/>
  <c r="B7" i="1" l="1"/>
  <c r="C7" i="1" s="1"/>
  <c r="A17" i="1"/>
  <c r="H5" i="1"/>
  <c r="B8" i="1" l="1"/>
  <c r="C17" i="1"/>
  <c r="E17" i="1" s="1"/>
  <c r="B17" i="1"/>
  <c r="A18" i="1"/>
  <c r="C18" i="1"/>
  <c r="D18" i="1" l="1"/>
  <c r="A19" i="1"/>
  <c r="B18" i="1"/>
  <c r="H6" i="1"/>
  <c r="E18" i="1"/>
  <c r="H7" i="1" l="1"/>
  <c r="G17" i="1" s="1"/>
  <c r="A20" i="1"/>
  <c r="B19" i="1"/>
  <c r="C19" i="1"/>
  <c r="D19" i="1" s="1"/>
  <c r="G18" i="1" l="1"/>
  <c r="G19" i="1"/>
  <c r="F18" i="1"/>
  <c r="H17" i="1"/>
  <c r="I17" i="1" s="1"/>
  <c r="E19" i="1"/>
  <c r="A21" i="1"/>
  <c r="C20" i="1"/>
  <c r="D20" i="1" s="1"/>
  <c r="B20" i="1"/>
  <c r="G20" i="1" s="1"/>
  <c r="F19" i="1" l="1"/>
  <c r="H18" i="1"/>
  <c r="I18" i="1" s="1"/>
  <c r="J18" i="1" s="1"/>
  <c r="A22" i="1"/>
  <c r="B21" i="1"/>
  <c r="G21" i="1" s="1"/>
  <c r="C21" i="1"/>
  <c r="D21" i="1" s="1"/>
  <c r="E20" i="1"/>
  <c r="E21" i="1" l="1"/>
  <c r="B22" i="1"/>
  <c r="G22" i="1" s="1"/>
  <c r="A23" i="1"/>
  <c r="C22" i="1"/>
  <c r="D22" i="1" s="1"/>
  <c r="F20" i="1"/>
  <c r="H19" i="1"/>
  <c r="I19" i="1" s="1"/>
  <c r="J19" i="1" s="1"/>
  <c r="E22" i="1" l="1"/>
  <c r="B23" i="1"/>
  <c r="G23" i="1" s="1"/>
  <c r="A24" i="1"/>
  <c r="C23" i="1"/>
  <c r="D23" i="1" s="1"/>
  <c r="H20" i="1"/>
  <c r="I20" i="1" s="1"/>
  <c r="J20" i="1" s="1"/>
  <c r="F21" i="1"/>
  <c r="A25" i="1" l="1"/>
  <c r="B24" i="1"/>
  <c r="G24" i="1" s="1"/>
  <c r="C24" i="1"/>
  <c r="D24" i="1" s="1"/>
  <c r="F22" i="1"/>
  <c r="H21" i="1"/>
  <c r="I21" i="1" s="1"/>
  <c r="J21" i="1" s="1"/>
  <c r="E23" i="1"/>
  <c r="F23" i="1" l="1"/>
  <c r="H22" i="1"/>
  <c r="I22" i="1" s="1"/>
  <c r="J22" i="1" s="1"/>
  <c r="E24" i="1"/>
  <c r="A26" i="1"/>
  <c r="B25" i="1"/>
  <c r="G25" i="1" s="1"/>
  <c r="C25" i="1"/>
  <c r="D25" i="1" s="1"/>
  <c r="E25" i="1" l="1"/>
  <c r="A27" i="1"/>
  <c r="B26" i="1"/>
  <c r="G26" i="1" s="1"/>
  <c r="C26" i="1"/>
  <c r="D26" i="1" s="1"/>
  <c r="F24" i="1"/>
  <c r="H23" i="1"/>
  <c r="I23" i="1" s="1"/>
  <c r="J23" i="1" s="1"/>
  <c r="B27" i="1" l="1"/>
  <c r="G27" i="1" s="1"/>
  <c r="A28" i="1"/>
  <c r="C27" i="1"/>
  <c r="D27" i="1" s="1"/>
  <c r="F25" i="1"/>
  <c r="H24" i="1"/>
  <c r="I24" i="1" s="1"/>
  <c r="J24" i="1" s="1"/>
  <c r="E26" i="1"/>
  <c r="F26" i="1" l="1"/>
  <c r="H25" i="1"/>
  <c r="I25" i="1" s="1"/>
  <c r="J25" i="1" s="1"/>
  <c r="E27" i="1"/>
  <c r="B28" i="1"/>
  <c r="G28" i="1" s="1"/>
  <c r="A29" i="1"/>
  <c r="C28" i="1"/>
  <c r="D28" i="1" s="1"/>
  <c r="E28" i="1" l="1"/>
  <c r="A30" i="1"/>
  <c r="B29" i="1"/>
  <c r="G29" i="1" s="1"/>
  <c r="C29" i="1"/>
  <c r="D29" i="1" s="1"/>
  <c r="F27" i="1"/>
  <c r="H26" i="1"/>
  <c r="I26" i="1" s="1"/>
  <c r="J26" i="1" s="1"/>
  <c r="A31" i="1" l="1"/>
  <c r="B30" i="1"/>
  <c r="G30" i="1" s="1"/>
  <c r="C30" i="1"/>
  <c r="D30" i="1" s="1"/>
  <c r="F28" i="1"/>
  <c r="H27" i="1"/>
  <c r="I27" i="1" s="1"/>
  <c r="J27" i="1" s="1"/>
  <c r="E29" i="1"/>
  <c r="F29" i="1" l="1"/>
  <c r="H28" i="1"/>
  <c r="I28" i="1" s="1"/>
  <c r="J28" i="1" s="1"/>
  <c r="E30" i="1"/>
  <c r="B31" i="1"/>
  <c r="G31" i="1" s="1"/>
  <c r="A32" i="1"/>
  <c r="C31" i="1"/>
  <c r="D31" i="1" s="1"/>
  <c r="E31" i="1" l="1"/>
  <c r="A33" i="1"/>
  <c r="B32" i="1"/>
  <c r="G32" i="1" s="1"/>
  <c r="C32" i="1"/>
  <c r="D32" i="1" s="1"/>
  <c r="F30" i="1"/>
  <c r="H29" i="1"/>
  <c r="I29" i="1" s="1"/>
  <c r="J29" i="1" s="1"/>
  <c r="A34" i="1" l="1"/>
  <c r="B33" i="1"/>
  <c r="G33" i="1" s="1"/>
  <c r="C33" i="1"/>
  <c r="D33" i="1" s="1"/>
  <c r="F31" i="1"/>
  <c r="H30" i="1"/>
  <c r="I30" i="1" s="1"/>
  <c r="J30" i="1" s="1"/>
  <c r="E32" i="1"/>
  <c r="H31" i="1" l="1"/>
  <c r="I31" i="1" s="1"/>
  <c r="J31" i="1" s="1"/>
  <c r="F32" i="1"/>
  <c r="E33" i="1"/>
  <c r="A35" i="1"/>
  <c r="B34" i="1"/>
  <c r="G34" i="1" s="1"/>
  <c r="C34" i="1"/>
  <c r="D34" i="1" s="1"/>
  <c r="A36" i="1" l="1"/>
  <c r="B35" i="1"/>
  <c r="G35" i="1" s="1"/>
  <c r="C35" i="1"/>
  <c r="D35" i="1" s="1"/>
  <c r="E34" i="1"/>
  <c r="E35" i="1" s="1"/>
  <c r="H32" i="1"/>
  <c r="I32" i="1" s="1"/>
  <c r="J32" i="1" s="1"/>
  <c r="F33" i="1"/>
  <c r="F34" i="1" l="1"/>
  <c r="H33" i="1"/>
  <c r="I33" i="1" s="1"/>
  <c r="J33" i="1" s="1"/>
  <c r="A37" i="1"/>
  <c r="C36" i="1"/>
  <c r="D36" i="1" s="1"/>
  <c r="B36" i="1"/>
  <c r="G36" i="1" s="1"/>
  <c r="A38" i="1" l="1"/>
  <c r="B37" i="1"/>
  <c r="G37" i="1" s="1"/>
  <c r="C37" i="1"/>
  <c r="D37" i="1" s="1"/>
  <c r="F35" i="1"/>
  <c r="H34" i="1"/>
  <c r="I34" i="1" s="1"/>
  <c r="J34" i="1" s="1"/>
  <c r="E36" i="1"/>
  <c r="F36" i="1" l="1"/>
  <c r="H35" i="1"/>
  <c r="I35" i="1" s="1"/>
  <c r="J35" i="1" s="1"/>
  <c r="E37" i="1"/>
  <c r="B38" i="1"/>
  <c r="G38" i="1" s="1"/>
  <c r="A39" i="1"/>
  <c r="C38" i="1"/>
  <c r="D38" i="1" s="1"/>
  <c r="E38" i="1" l="1"/>
  <c r="B39" i="1"/>
  <c r="G39" i="1" s="1"/>
  <c r="A40" i="1"/>
  <c r="C39" i="1"/>
  <c r="D39" i="1" s="1"/>
  <c r="F37" i="1"/>
  <c r="H36" i="1"/>
  <c r="I36" i="1" s="1"/>
  <c r="J36" i="1" s="1"/>
  <c r="A41" i="1" l="1"/>
  <c r="B40" i="1"/>
  <c r="A12" i="1"/>
  <c r="C40" i="1"/>
  <c r="F38" i="1"/>
  <c r="H37" i="1"/>
  <c r="I37" i="1" s="1"/>
  <c r="J37" i="1" s="1"/>
  <c r="E39" i="1"/>
  <c r="E40" i="1" l="1"/>
  <c r="D40" i="1"/>
  <c r="G40" i="1"/>
  <c r="H38" i="1"/>
  <c r="I38" i="1" s="1"/>
  <c r="J38" i="1" s="1"/>
  <c r="F39" i="1"/>
  <c r="A42" i="1"/>
  <c r="B41" i="1"/>
  <c r="G41" i="1" s="1"/>
  <c r="C41" i="1"/>
  <c r="D41" i="1" s="1"/>
  <c r="H39" i="1" l="1"/>
  <c r="I39" i="1" s="1"/>
  <c r="J39" i="1" s="1"/>
  <c r="F40" i="1"/>
  <c r="E41" i="1"/>
  <c r="A43" i="1"/>
  <c r="B42" i="1"/>
  <c r="C42" i="1"/>
  <c r="D42" i="1" s="1"/>
  <c r="E42" i="1" l="1"/>
  <c r="H40" i="1"/>
  <c r="I40" i="1" s="1"/>
  <c r="F41" i="1"/>
  <c r="B43" i="1"/>
  <c r="G43" i="1" s="1"/>
  <c r="A44" i="1"/>
  <c r="C43" i="1"/>
  <c r="E43" i="1" s="1"/>
  <c r="G42" i="1"/>
  <c r="B44" i="1" l="1"/>
  <c r="G44" i="1" s="1"/>
  <c r="A45" i="1"/>
  <c r="C44" i="1"/>
  <c r="D44" i="1" s="1"/>
  <c r="E44" i="1"/>
  <c r="F42" i="1"/>
  <c r="H41" i="1"/>
  <c r="I41" i="1" s="1"/>
  <c r="J41" i="1" s="1"/>
  <c r="D43" i="1"/>
  <c r="J40" i="1"/>
  <c r="A46" i="1" l="1"/>
  <c r="B45" i="1"/>
  <c r="C45" i="1"/>
  <c r="F43" i="1"/>
  <c r="H42" i="1"/>
  <c r="I42" i="1" s="1"/>
  <c r="H43" i="1" l="1"/>
  <c r="I43" i="1" s="1"/>
  <c r="J43" i="1" s="1"/>
  <c r="F44" i="1"/>
  <c r="D45" i="1"/>
  <c r="E45" i="1"/>
  <c r="G45" i="1"/>
  <c r="J42" i="1"/>
  <c r="A47" i="1"/>
  <c r="B46" i="1"/>
  <c r="G46" i="1" s="1"/>
  <c r="C46" i="1"/>
  <c r="D46" i="1" s="1"/>
  <c r="B47" i="1" l="1"/>
  <c r="G47" i="1" s="1"/>
  <c r="A48" i="1"/>
  <c r="C47" i="1"/>
  <c r="D47" i="1" s="1"/>
  <c r="H44" i="1"/>
  <c r="I44" i="1" s="1"/>
  <c r="F45" i="1"/>
  <c r="E46" i="1"/>
  <c r="B48" i="1" l="1"/>
  <c r="A49" i="1"/>
  <c r="C48" i="1"/>
  <c r="D48" i="1" s="1"/>
  <c r="E47" i="1"/>
  <c r="H45" i="1"/>
  <c r="I45" i="1" s="1"/>
  <c r="J45" i="1" s="1"/>
  <c r="F46" i="1"/>
  <c r="J44" i="1"/>
  <c r="F47" i="1" l="1"/>
  <c r="H46" i="1"/>
  <c r="I46" i="1" s="1"/>
  <c r="E48" i="1"/>
  <c r="A50" i="1"/>
  <c r="B49" i="1"/>
  <c r="G49" i="1" s="1"/>
  <c r="C49" i="1"/>
  <c r="D49" i="1" s="1"/>
  <c r="G48" i="1"/>
  <c r="E49" i="1" l="1"/>
  <c r="A51" i="1"/>
  <c r="B50" i="1"/>
  <c r="G50" i="1" s="1"/>
  <c r="C50" i="1"/>
  <c r="D50" i="1" s="1"/>
  <c r="J46" i="1"/>
  <c r="H47" i="1"/>
  <c r="I47" i="1" s="1"/>
  <c r="J47" i="1" s="1"/>
  <c r="F48" i="1"/>
  <c r="H48" i="1" l="1"/>
  <c r="I48" i="1" s="1"/>
  <c r="J48" i="1" s="1"/>
  <c r="F49" i="1"/>
  <c r="E50" i="1"/>
  <c r="A52" i="1"/>
  <c r="B51" i="1"/>
  <c r="G51" i="1" s="1"/>
  <c r="C51" i="1"/>
  <c r="D51" i="1" s="1"/>
  <c r="E51" i="1" l="1"/>
  <c r="H49" i="1"/>
  <c r="I49" i="1" s="1"/>
  <c r="J49" i="1" s="1"/>
  <c r="F50" i="1"/>
  <c r="A53" i="1"/>
  <c r="B52" i="1"/>
  <c r="G52" i="1" s="1"/>
  <c r="C52" i="1"/>
  <c r="D52" i="1" s="1"/>
  <c r="F51" i="1" l="1"/>
  <c r="H50" i="1"/>
  <c r="I50" i="1" s="1"/>
  <c r="J50" i="1" s="1"/>
  <c r="A54" i="1"/>
  <c r="B53" i="1"/>
  <c r="G53" i="1" s="1"/>
  <c r="C53" i="1"/>
  <c r="D53" i="1" s="1"/>
  <c r="E52" i="1"/>
  <c r="A55" i="1" l="1"/>
  <c r="B54" i="1"/>
  <c r="G54" i="1" s="1"/>
  <c r="C54" i="1"/>
  <c r="D54" i="1" s="1"/>
  <c r="E53" i="1"/>
  <c r="H51" i="1"/>
  <c r="I51" i="1" s="1"/>
  <c r="J51" i="1" s="1"/>
  <c r="F52" i="1"/>
  <c r="E54" i="1" l="1"/>
  <c r="H52" i="1"/>
  <c r="I52" i="1" s="1"/>
  <c r="J52" i="1" s="1"/>
  <c r="F53" i="1"/>
  <c r="B55" i="1"/>
  <c r="G55" i="1" s="1"/>
  <c r="A56" i="1"/>
  <c r="C55" i="1"/>
  <c r="D55" i="1" s="1"/>
  <c r="E55" i="1" l="1"/>
  <c r="F54" i="1"/>
  <c r="H53" i="1"/>
  <c r="I53" i="1" s="1"/>
  <c r="J53" i="1" s="1"/>
  <c r="A57" i="1"/>
  <c r="B56" i="1"/>
  <c r="G56" i="1" s="1"/>
  <c r="C56" i="1"/>
  <c r="D56" i="1" s="1"/>
  <c r="E56" i="1"/>
  <c r="A58" i="1" l="1"/>
  <c r="B57" i="1"/>
  <c r="G57" i="1" s="1"/>
  <c r="C57" i="1"/>
  <c r="D57" i="1" s="1"/>
  <c r="F55" i="1"/>
  <c r="H54" i="1"/>
  <c r="I54" i="1" s="1"/>
  <c r="J54" i="1" s="1"/>
  <c r="E57" i="1" l="1"/>
  <c r="F56" i="1"/>
  <c r="H55" i="1"/>
  <c r="I55" i="1" s="1"/>
  <c r="J55" i="1" s="1"/>
  <c r="B58" i="1"/>
  <c r="G58" i="1" s="1"/>
  <c r="A59" i="1"/>
  <c r="C58" i="1"/>
  <c r="D58" i="1" s="1"/>
  <c r="H56" i="1" l="1"/>
  <c r="I56" i="1" s="1"/>
  <c r="J56" i="1" s="1"/>
  <c r="F57" i="1"/>
  <c r="B59" i="1"/>
  <c r="G59" i="1" s="1"/>
  <c r="A60" i="1"/>
  <c r="C59" i="1"/>
  <c r="D59" i="1" s="1"/>
  <c r="E58" i="1"/>
  <c r="A61" i="1" l="1"/>
  <c r="C60" i="1"/>
  <c r="D60" i="1" s="1"/>
  <c r="B60" i="1"/>
  <c r="G60" i="1" s="1"/>
  <c r="E59" i="1"/>
  <c r="F58" i="1"/>
  <c r="H57" i="1"/>
  <c r="I57" i="1" s="1"/>
  <c r="J57" i="1" s="1"/>
  <c r="E60" i="1" l="1"/>
  <c r="F59" i="1"/>
  <c r="H58" i="1"/>
  <c r="I58" i="1" s="1"/>
  <c r="J58" i="1" s="1"/>
  <c r="A62" i="1"/>
  <c r="B61" i="1"/>
  <c r="G61" i="1" s="1"/>
  <c r="C61" i="1"/>
  <c r="D61" i="1" s="1"/>
  <c r="E61" i="1" l="1"/>
  <c r="A63" i="1"/>
  <c r="B62" i="1"/>
  <c r="G62" i="1" s="1"/>
  <c r="C62" i="1"/>
  <c r="D62" i="1" s="1"/>
  <c r="F60" i="1"/>
  <c r="H59" i="1"/>
  <c r="I59" i="1" s="1"/>
  <c r="J59" i="1" s="1"/>
  <c r="H60" i="1" l="1"/>
  <c r="I60" i="1" s="1"/>
  <c r="J60" i="1" s="1"/>
  <c r="F61" i="1"/>
  <c r="E62" i="1"/>
  <c r="E63" i="1" s="1"/>
  <c r="B63" i="1"/>
  <c r="G63" i="1" s="1"/>
  <c r="A64" i="1"/>
  <c r="C63" i="1"/>
  <c r="D63" i="1" s="1"/>
  <c r="H61" i="1" l="1"/>
  <c r="I61" i="1" s="1"/>
  <c r="J61" i="1" s="1"/>
  <c r="F62" i="1"/>
  <c r="B64" i="1"/>
  <c r="G64" i="1" s="1"/>
  <c r="A65" i="1"/>
  <c r="C64" i="1"/>
  <c r="D64" i="1" s="1"/>
  <c r="F63" i="1" l="1"/>
  <c r="H62" i="1"/>
  <c r="I62" i="1" s="1"/>
  <c r="J62" i="1" s="1"/>
  <c r="A66" i="1"/>
  <c r="B65" i="1"/>
  <c r="G65" i="1" s="1"/>
  <c r="C65" i="1"/>
  <c r="D65" i="1" s="1"/>
  <c r="E64" i="1"/>
  <c r="E65" i="1" s="1"/>
  <c r="A67" i="1" l="1"/>
  <c r="B66" i="1"/>
  <c r="G66" i="1" s="1"/>
  <c r="C66" i="1"/>
  <c r="D66" i="1" s="1"/>
  <c r="E66" i="1"/>
  <c r="H63" i="1"/>
  <c r="I63" i="1" s="1"/>
  <c r="J63" i="1" s="1"/>
  <c r="F64" i="1"/>
  <c r="H64" i="1" l="1"/>
  <c r="I64" i="1" s="1"/>
  <c r="J64" i="1" s="1"/>
  <c r="F65" i="1"/>
  <c r="A68" i="1"/>
  <c r="B67" i="1"/>
  <c r="G67" i="1" s="1"/>
  <c r="C67" i="1"/>
  <c r="D67" i="1" s="1"/>
  <c r="H65" i="1" l="1"/>
  <c r="I65" i="1" s="1"/>
  <c r="J65" i="1" s="1"/>
  <c r="F66" i="1"/>
  <c r="A69" i="1"/>
  <c r="C68" i="1"/>
  <c r="D68" i="1" s="1"/>
  <c r="B68" i="1"/>
  <c r="G68" i="1" s="1"/>
  <c r="E67" i="1"/>
  <c r="B69" i="1" l="1"/>
  <c r="G69" i="1" s="1"/>
  <c r="A70" i="1"/>
  <c r="C69" i="1"/>
  <c r="D69" i="1" s="1"/>
  <c r="E68" i="1"/>
  <c r="F67" i="1"/>
  <c r="H66" i="1"/>
  <c r="I66" i="1" s="1"/>
  <c r="J66" i="1" s="1"/>
  <c r="E69" i="1" l="1"/>
  <c r="B70" i="1"/>
  <c r="G70" i="1" s="1"/>
  <c r="A71" i="1"/>
  <c r="C70" i="1"/>
  <c r="D70" i="1" s="1"/>
  <c r="H67" i="1"/>
  <c r="I67" i="1" s="1"/>
  <c r="J67" i="1" s="1"/>
  <c r="F68" i="1"/>
  <c r="E70" i="1" l="1"/>
  <c r="A72" i="1"/>
  <c r="B71" i="1"/>
  <c r="G71" i="1" s="1"/>
  <c r="C71" i="1"/>
  <c r="D71" i="1" s="1"/>
  <c r="H68" i="1"/>
  <c r="I68" i="1" s="1"/>
  <c r="J68" i="1" s="1"/>
  <c r="F69" i="1"/>
  <c r="E71" i="1" l="1"/>
  <c r="H69" i="1"/>
  <c r="I69" i="1" s="1"/>
  <c r="J69" i="1" s="1"/>
  <c r="F70" i="1"/>
  <c r="B72" i="1"/>
  <c r="G72" i="1" s="1"/>
  <c r="A73" i="1"/>
  <c r="C72" i="1"/>
  <c r="D72" i="1" s="1"/>
  <c r="F71" i="1" l="1"/>
  <c r="H70" i="1"/>
  <c r="I70" i="1" s="1"/>
  <c r="J70" i="1" s="1"/>
  <c r="B73" i="1"/>
  <c r="G73" i="1" s="1"/>
  <c r="A74" i="1"/>
  <c r="C73" i="1"/>
  <c r="D73" i="1" s="1"/>
  <c r="E72" i="1"/>
  <c r="E73" i="1" s="1"/>
  <c r="A75" i="1" l="1"/>
  <c r="B74" i="1"/>
  <c r="G74" i="1" s="1"/>
  <c r="C74" i="1"/>
  <c r="D74" i="1" s="1"/>
  <c r="F72" i="1"/>
  <c r="H71" i="1"/>
  <c r="I71" i="1" s="1"/>
  <c r="J71" i="1" s="1"/>
  <c r="E74" i="1" l="1"/>
  <c r="H72" i="1"/>
  <c r="I72" i="1" s="1"/>
  <c r="J72" i="1" s="1"/>
  <c r="F73" i="1"/>
  <c r="A76" i="1"/>
  <c r="B75" i="1"/>
  <c r="G75" i="1" s="1"/>
  <c r="C75" i="1"/>
  <c r="D75" i="1" s="1"/>
  <c r="C76" i="1" l="1"/>
  <c r="D76" i="1" s="1"/>
  <c r="A77" i="1"/>
  <c r="B76" i="1"/>
  <c r="G76" i="1" s="1"/>
  <c r="F74" i="1"/>
  <c r="H73" i="1"/>
  <c r="I73" i="1" s="1"/>
  <c r="J73" i="1" s="1"/>
  <c r="E75" i="1"/>
  <c r="F75" i="1" l="1"/>
  <c r="H74" i="1"/>
  <c r="I74" i="1" s="1"/>
  <c r="J74" i="1" s="1"/>
  <c r="E76" i="1"/>
  <c r="E77" i="1" s="1"/>
  <c r="B77" i="1"/>
  <c r="G77" i="1" s="1"/>
  <c r="A78" i="1"/>
  <c r="C77" i="1"/>
  <c r="D77" i="1" s="1"/>
  <c r="A79" i="1" l="1"/>
  <c r="B78" i="1"/>
  <c r="G78" i="1" s="1"/>
  <c r="C78" i="1"/>
  <c r="D78" i="1" s="1"/>
  <c r="F76" i="1"/>
  <c r="H75" i="1"/>
  <c r="I75" i="1" s="1"/>
  <c r="J75" i="1" s="1"/>
  <c r="A80" i="1" l="1"/>
  <c r="B79" i="1"/>
  <c r="G79" i="1" s="1"/>
  <c r="C79" i="1"/>
  <c r="D79" i="1" s="1"/>
  <c r="H76" i="1"/>
  <c r="I76" i="1" s="1"/>
  <c r="J76" i="1" s="1"/>
  <c r="F77" i="1"/>
  <c r="E78" i="1"/>
  <c r="E79" i="1" l="1"/>
  <c r="H77" i="1"/>
  <c r="I77" i="1" s="1"/>
  <c r="J77" i="1" s="1"/>
  <c r="F78" i="1"/>
  <c r="B80" i="1"/>
  <c r="G80" i="1" s="1"/>
  <c r="A81" i="1"/>
  <c r="C80" i="1"/>
  <c r="D80" i="1" s="1"/>
  <c r="F79" i="1" l="1"/>
  <c r="H78" i="1"/>
  <c r="I78" i="1" s="1"/>
  <c r="J78" i="1" s="1"/>
  <c r="B81" i="1"/>
  <c r="G81" i="1" s="1"/>
  <c r="C81" i="1"/>
  <c r="D81" i="1" s="1"/>
  <c r="A82" i="1"/>
  <c r="E80" i="1"/>
  <c r="E81" i="1" l="1"/>
  <c r="B82" i="1"/>
  <c r="G82" i="1" s="1"/>
  <c r="A83" i="1"/>
  <c r="C82" i="1"/>
  <c r="D82" i="1" s="1"/>
  <c r="H79" i="1"/>
  <c r="I79" i="1" s="1"/>
  <c r="J79" i="1" s="1"/>
  <c r="F80" i="1"/>
  <c r="A84" i="1" l="1"/>
  <c r="B83" i="1"/>
  <c r="G83" i="1" s="1"/>
  <c r="C83" i="1"/>
  <c r="D83" i="1" s="1"/>
  <c r="H80" i="1"/>
  <c r="I80" i="1" s="1"/>
  <c r="J80" i="1" s="1"/>
  <c r="F81" i="1"/>
  <c r="E82" i="1"/>
  <c r="E83" i="1" l="1"/>
  <c r="H81" i="1"/>
  <c r="I81" i="1" s="1"/>
  <c r="J81" i="1" s="1"/>
  <c r="F82" i="1"/>
  <c r="A85" i="1"/>
  <c r="C84" i="1"/>
  <c r="D84" i="1" s="1"/>
  <c r="B84" i="1"/>
  <c r="G84" i="1" s="1"/>
  <c r="B85" i="1" l="1"/>
  <c r="G85" i="1" s="1"/>
  <c r="A86" i="1"/>
  <c r="C85" i="1"/>
  <c r="D85" i="1" s="1"/>
  <c r="F83" i="1"/>
  <c r="H82" i="1"/>
  <c r="I82" i="1" s="1"/>
  <c r="J82" i="1" s="1"/>
  <c r="E84" i="1"/>
  <c r="E85" i="1" l="1"/>
  <c r="B86" i="1"/>
  <c r="G86" i="1" s="1"/>
  <c r="A87" i="1"/>
  <c r="C86" i="1"/>
  <c r="D86" i="1" s="1"/>
  <c r="H83" i="1"/>
  <c r="I83" i="1" s="1"/>
  <c r="J83" i="1" s="1"/>
  <c r="F84" i="1"/>
  <c r="A88" i="1" l="1"/>
  <c r="B87" i="1"/>
  <c r="G87" i="1" s="1"/>
  <c r="C87" i="1"/>
  <c r="D87" i="1" s="1"/>
  <c r="H84" i="1"/>
  <c r="I84" i="1" s="1"/>
  <c r="J84" i="1" s="1"/>
  <c r="F85" i="1"/>
  <c r="E86" i="1"/>
  <c r="E87" i="1" l="1"/>
  <c r="F86" i="1"/>
  <c r="H85" i="1"/>
  <c r="I85" i="1" s="1"/>
  <c r="J85" i="1" s="1"/>
  <c r="B88" i="1"/>
  <c r="G88" i="1" s="1"/>
  <c r="A89" i="1"/>
  <c r="C88" i="1"/>
  <c r="D88" i="1" s="1"/>
  <c r="F87" i="1" l="1"/>
  <c r="H86" i="1"/>
  <c r="I86" i="1" s="1"/>
  <c r="J86" i="1" s="1"/>
  <c r="B89" i="1"/>
  <c r="G89" i="1" s="1"/>
  <c r="A90" i="1"/>
  <c r="C89" i="1"/>
  <c r="D89" i="1" s="1"/>
  <c r="E88" i="1"/>
  <c r="A91" i="1" l="1"/>
  <c r="B90" i="1"/>
  <c r="G90" i="1" s="1"/>
  <c r="C90" i="1"/>
  <c r="D90" i="1" s="1"/>
  <c r="E89" i="1"/>
  <c r="F88" i="1"/>
  <c r="H87" i="1"/>
  <c r="I87" i="1" s="1"/>
  <c r="J87" i="1" s="1"/>
  <c r="E90" i="1" l="1"/>
  <c r="H88" i="1"/>
  <c r="I88" i="1" s="1"/>
  <c r="J88" i="1" s="1"/>
  <c r="F89" i="1"/>
  <c r="A92" i="1"/>
  <c r="B91" i="1"/>
  <c r="G91" i="1" s="1"/>
  <c r="C91" i="1"/>
  <c r="D91" i="1" s="1"/>
  <c r="F90" i="1" l="1"/>
  <c r="H89" i="1"/>
  <c r="I89" i="1" s="1"/>
  <c r="J89" i="1" s="1"/>
  <c r="C92" i="1"/>
  <c r="D92" i="1" s="1"/>
  <c r="B92" i="1"/>
  <c r="G92" i="1" s="1"/>
  <c r="A93" i="1"/>
  <c r="E91" i="1"/>
  <c r="E92" i="1" l="1"/>
  <c r="B93" i="1"/>
  <c r="G93" i="1" s="1"/>
  <c r="A94" i="1"/>
  <c r="C93" i="1"/>
  <c r="D93" i="1" s="1"/>
  <c r="F91" i="1"/>
  <c r="H90" i="1"/>
  <c r="I90" i="1" s="1"/>
  <c r="J90" i="1" s="1"/>
  <c r="A95" i="1" l="1"/>
  <c r="B94" i="1"/>
  <c r="G94" i="1" s="1"/>
  <c r="C94" i="1"/>
  <c r="D94" i="1" s="1"/>
  <c r="F92" i="1"/>
  <c r="H91" i="1"/>
  <c r="I91" i="1" s="1"/>
  <c r="J91" i="1" s="1"/>
  <c r="E93" i="1"/>
  <c r="H92" i="1" l="1"/>
  <c r="I92" i="1" s="1"/>
  <c r="J92" i="1" s="1"/>
  <c r="F93" i="1"/>
  <c r="E94" i="1"/>
  <c r="E95" i="1" s="1"/>
  <c r="A96" i="1"/>
  <c r="B95" i="1"/>
  <c r="G95" i="1" s="1"/>
  <c r="C95" i="1"/>
  <c r="D95" i="1" s="1"/>
  <c r="H93" i="1" l="1"/>
  <c r="I93" i="1" s="1"/>
  <c r="J93" i="1" s="1"/>
  <c r="F94" i="1"/>
  <c r="B96" i="1"/>
  <c r="G96" i="1" s="1"/>
  <c r="C96" i="1"/>
  <c r="D96" i="1" s="1"/>
  <c r="A97" i="1"/>
  <c r="B97" i="1" l="1"/>
  <c r="G97" i="1" s="1"/>
  <c r="A98" i="1"/>
  <c r="C97" i="1"/>
  <c r="D97" i="1" s="1"/>
  <c r="E96" i="1"/>
  <c r="F95" i="1"/>
  <c r="H94" i="1"/>
  <c r="I94" i="1" s="1"/>
  <c r="J94" i="1" s="1"/>
  <c r="E97" i="1" l="1"/>
  <c r="A99" i="1"/>
  <c r="B98" i="1"/>
  <c r="G98" i="1" s="1"/>
  <c r="C98" i="1"/>
  <c r="D98" i="1" s="1"/>
  <c r="H95" i="1"/>
  <c r="I95" i="1" s="1"/>
  <c r="J95" i="1" s="1"/>
  <c r="F96" i="1"/>
  <c r="E98" i="1" l="1"/>
  <c r="H96" i="1"/>
  <c r="I96" i="1" s="1"/>
  <c r="J96" i="1" s="1"/>
  <c r="F97" i="1"/>
  <c r="A100" i="1"/>
  <c r="B99" i="1"/>
  <c r="G99" i="1" s="1"/>
  <c r="C99" i="1"/>
  <c r="D99" i="1" s="1"/>
  <c r="E99" i="1"/>
  <c r="A101" i="1" l="1"/>
  <c r="C100" i="1"/>
  <c r="D100" i="1" s="1"/>
  <c r="B100" i="1"/>
  <c r="G100" i="1" s="1"/>
  <c r="E100" i="1"/>
  <c r="F98" i="1"/>
  <c r="H97" i="1"/>
  <c r="I97" i="1" s="1"/>
  <c r="J97" i="1" s="1"/>
  <c r="F99" i="1" l="1"/>
  <c r="H98" i="1"/>
  <c r="I98" i="1" s="1"/>
  <c r="J98" i="1" s="1"/>
  <c r="B101" i="1"/>
  <c r="G101" i="1" s="1"/>
  <c r="A102" i="1"/>
  <c r="C101" i="1"/>
  <c r="D101" i="1" s="1"/>
  <c r="F100" i="1" l="1"/>
  <c r="H99" i="1"/>
  <c r="I99" i="1" s="1"/>
  <c r="J99" i="1" s="1"/>
  <c r="B102" i="1"/>
  <c r="G102" i="1" s="1"/>
  <c r="A103" i="1"/>
  <c r="C102" i="1"/>
  <c r="D102" i="1" s="1"/>
  <c r="E101" i="1"/>
  <c r="E102" i="1" s="1"/>
  <c r="A104" i="1" l="1"/>
  <c r="B103" i="1"/>
  <c r="G103" i="1" s="1"/>
  <c r="C103" i="1"/>
  <c r="D103" i="1" s="1"/>
  <c r="H100" i="1"/>
  <c r="I100" i="1" s="1"/>
  <c r="J100" i="1" s="1"/>
  <c r="F101" i="1"/>
  <c r="H101" i="1" l="1"/>
  <c r="I101" i="1" s="1"/>
  <c r="J101" i="1" s="1"/>
  <c r="F102" i="1"/>
  <c r="B104" i="1"/>
  <c r="G104" i="1" s="1"/>
  <c r="A105" i="1"/>
  <c r="C104" i="1"/>
  <c r="D104" i="1" s="1"/>
  <c r="E103" i="1"/>
  <c r="E104" i="1" l="1"/>
  <c r="F103" i="1"/>
  <c r="H102" i="1"/>
  <c r="I102" i="1" s="1"/>
  <c r="J102" i="1" s="1"/>
  <c r="B105" i="1"/>
  <c r="G105" i="1" s="1"/>
  <c r="A106" i="1"/>
  <c r="C105" i="1"/>
  <c r="D105" i="1" s="1"/>
  <c r="E105" i="1" l="1"/>
  <c r="E106" i="1" s="1"/>
  <c r="F104" i="1"/>
  <c r="H103" i="1"/>
  <c r="I103" i="1" s="1"/>
  <c r="J103" i="1" s="1"/>
  <c r="A107" i="1"/>
  <c r="B106" i="1"/>
  <c r="G106" i="1" s="1"/>
  <c r="C106" i="1"/>
  <c r="D106" i="1" s="1"/>
  <c r="A108" i="1" l="1"/>
  <c r="B107" i="1"/>
  <c r="G107" i="1" s="1"/>
  <c r="C107" i="1"/>
  <c r="D107" i="1" s="1"/>
  <c r="E107" i="1"/>
  <c r="H104" i="1"/>
  <c r="I104" i="1" s="1"/>
  <c r="J104" i="1" s="1"/>
  <c r="F105" i="1"/>
  <c r="F106" i="1" l="1"/>
  <c r="H105" i="1"/>
  <c r="I105" i="1" s="1"/>
  <c r="J105" i="1" s="1"/>
  <c r="A109" i="1"/>
  <c r="B108" i="1"/>
  <c r="G108" i="1" s="1"/>
  <c r="C108" i="1"/>
  <c r="D108" i="1" s="1"/>
  <c r="B109" i="1" l="1"/>
  <c r="G109" i="1" s="1"/>
  <c r="A110" i="1"/>
  <c r="C109" i="1"/>
  <c r="D109" i="1" s="1"/>
  <c r="F107" i="1"/>
  <c r="H106" i="1"/>
  <c r="I106" i="1" s="1"/>
  <c r="J106" i="1" s="1"/>
  <c r="E108" i="1"/>
  <c r="E109" i="1" l="1"/>
  <c r="A111" i="1"/>
  <c r="B110" i="1"/>
  <c r="G110" i="1" s="1"/>
  <c r="C110" i="1"/>
  <c r="D110" i="1" s="1"/>
  <c r="H107" i="1"/>
  <c r="I107" i="1" s="1"/>
  <c r="J107" i="1" s="1"/>
  <c r="F108" i="1"/>
  <c r="E110" i="1" l="1"/>
  <c r="E111" i="1" s="1"/>
  <c r="H108" i="1"/>
  <c r="I108" i="1" s="1"/>
  <c r="J108" i="1" s="1"/>
  <c r="F109" i="1"/>
  <c r="A112" i="1"/>
  <c r="B111" i="1"/>
  <c r="G111" i="1" s="1"/>
  <c r="C111" i="1"/>
  <c r="D111" i="1" s="1"/>
  <c r="B112" i="1" l="1"/>
  <c r="G112" i="1" s="1"/>
  <c r="A113" i="1"/>
  <c r="C112" i="1"/>
  <c r="D112" i="1" s="1"/>
  <c r="H109" i="1"/>
  <c r="I109" i="1" s="1"/>
  <c r="J109" i="1" s="1"/>
  <c r="F110" i="1"/>
  <c r="F111" i="1" l="1"/>
  <c r="H110" i="1"/>
  <c r="I110" i="1" s="1"/>
  <c r="J110" i="1" s="1"/>
  <c r="E112" i="1"/>
  <c r="B113" i="1"/>
  <c r="G113" i="1" s="1"/>
  <c r="A114" i="1"/>
  <c r="C113" i="1"/>
  <c r="D113" i="1" s="1"/>
  <c r="E113" i="1" l="1"/>
  <c r="B114" i="1"/>
  <c r="G114" i="1" s="1"/>
  <c r="A115" i="1"/>
  <c r="C114" i="1"/>
  <c r="D114" i="1" s="1"/>
  <c r="H111" i="1"/>
  <c r="I111" i="1" s="1"/>
  <c r="J111" i="1" s="1"/>
  <c r="F112" i="1"/>
  <c r="A116" i="1" l="1"/>
  <c r="B115" i="1"/>
  <c r="G115" i="1" s="1"/>
  <c r="C115" i="1"/>
  <c r="D115" i="1" s="1"/>
  <c r="H112" i="1"/>
  <c r="I112" i="1" s="1"/>
  <c r="J112" i="1" s="1"/>
  <c r="F113" i="1"/>
  <c r="E114" i="1"/>
  <c r="E115" i="1" l="1"/>
  <c r="F114" i="1"/>
  <c r="H113" i="1"/>
  <c r="I113" i="1" s="1"/>
  <c r="J113" i="1" s="1"/>
  <c r="A117" i="1"/>
  <c r="B116" i="1"/>
  <c r="G116" i="1" s="1"/>
  <c r="C116" i="1"/>
  <c r="D116" i="1" s="1"/>
  <c r="E116" i="1" l="1"/>
  <c r="B117" i="1"/>
  <c r="G117" i="1" s="1"/>
  <c r="C117" i="1"/>
  <c r="D117" i="1" s="1"/>
  <c r="A118" i="1"/>
  <c r="F115" i="1"/>
  <c r="H114" i="1"/>
  <c r="I114" i="1" s="1"/>
  <c r="J114" i="1" s="1"/>
  <c r="E117" i="1"/>
  <c r="B118" i="1" l="1"/>
  <c r="G118" i="1" s="1"/>
  <c r="A119" i="1"/>
  <c r="C118" i="1"/>
  <c r="D118" i="1" s="1"/>
  <c r="H115" i="1"/>
  <c r="I115" i="1" s="1"/>
  <c r="J115" i="1" s="1"/>
  <c r="F116" i="1"/>
  <c r="E118" i="1" l="1"/>
  <c r="A120" i="1"/>
  <c r="B119" i="1"/>
  <c r="G119" i="1" s="1"/>
  <c r="C119" i="1"/>
  <c r="D119" i="1" s="1"/>
  <c r="H116" i="1"/>
  <c r="I116" i="1" s="1"/>
  <c r="J116" i="1" s="1"/>
  <c r="F117" i="1"/>
  <c r="H117" i="1" l="1"/>
  <c r="I117" i="1" s="1"/>
  <c r="J117" i="1" s="1"/>
  <c r="F118" i="1"/>
  <c r="B120" i="1"/>
  <c r="G120" i="1" s="1"/>
  <c r="A121" i="1"/>
  <c r="C120" i="1"/>
  <c r="D120" i="1" s="1"/>
  <c r="E119" i="1"/>
  <c r="B121" i="1" l="1"/>
  <c r="G121" i="1" s="1"/>
  <c r="A122" i="1"/>
  <c r="C121" i="1"/>
  <c r="D121" i="1" s="1"/>
  <c r="E120" i="1"/>
  <c r="F119" i="1"/>
  <c r="H118" i="1"/>
  <c r="I118" i="1" s="1"/>
  <c r="J118" i="1" s="1"/>
  <c r="E121" i="1" l="1"/>
  <c r="A123" i="1"/>
  <c r="B122" i="1"/>
  <c r="G122" i="1" s="1"/>
  <c r="C122" i="1"/>
  <c r="D122" i="1" s="1"/>
  <c r="F120" i="1"/>
  <c r="H119" i="1"/>
  <c r="I119" i="1" s="1"/>
  <c r="J119" i="1" s="1"/>
  <c r="A124" i="1" l="1"/>
  <c r="B123" i="1"/>
  <c r="G123" i="1" s="1"/>
  <c r="C123" i="1"/>
  <c r="D123" i="1" s="1"/>
  <c r="H120" i="1"/>
  <c r="I120" i="1" s="1"/>
  <c r="J120" i="1" s="1"/>
  <c r="F121" i="1"/>
  <c r="E122" i="1"/>
  <c r="E123" i="1" l="1"/>
  <c r="F122" i="1"/>
  <c r="H121" i="1"/>
  <c r="I121" i="1" s="1"/>
  <c r="J121" i="1" s="1"/>
  <c r="C124" i="1"/>
  <c r="D124" i="1" s="1"/>
  <c r="B124" i="1"/>
  <c r="G124" i="1" s="1"/>
  <c r="A125" i="1"/>
  <c r="B125" i="1" l="1"/>
  <c r="G125" i="1" s="1"/>
  <c r="A126" i="1"/>
  <c r="C125" i="1"/>
  <c r="D125" i="1" s="1"/>
  <c r="F123" i="1"/>
  <c r="H122" i="1"/>
  <c r="I122" i="1" s="1"/>
  <c r="J122" i="1" s="1"/>
  <c r="E124" i="1"/>
  <c r="F124" i="1" l="1"/>
  <c r="H123" i="1"/>
  <c r="I123" i="1" s="1"/>
  <c r="J123" i="1" s="1"/>
  <c r="E125" i="1"/>
  <c r="E126" i="1" s="1"/>
  <c r="A127" i="1"/>
  <c r="B126" i="1"/>
  <c r="G126" i="1" s="1"/>
  <c r="C126" i="1"/>
  <c r="D126" i="1" s="1"/>
  <c r="A128" i="1" l="1"/>
  <c r="B127" i="1"/>
  <c r="G127" i="1" s="1"/>
  <c r="C127" i="1"/>
  <c r="D127" i="1" s="1"/>
  <c r="H124" i="1"/>
  <c r="I124" i="1" s="1"/>
  <c r="J124" i="1" s="1"/>
  <c r="F125" i="1"/>
  <c r="E127" i="1" l="1"/>
  <c r="H125" i="1"/>
  <c r="I125" i="1" s="1"/>
  <c r="J125" i="1" s="1"/>
  <c r="F126" i="1"/>
  <c r="A129" i="1"/>
  <c r="B128" i="1"/>
  <c r="G128" i="1" s="1"/>
  <c r="C128" i="1"/>
  <c r="D128" i="1" s="1"/>
  <c r="E128" i="1" l="1"/>
  <c r="A130" i="1"/>
  <c r="B129" i="1"/>
  <c r="G129" i="1" s="1"/>
  <c r="C129" i="1"/>
  <c r="D129" i="1" s="1"/>
  <c r="F127" i="1"/>
  <c r="H126" i="1"/>
  <c r="I126" i="1" s="1"/>
  <c r="J126" i="1" s="1"/>
  <c r="H127" i="1" l="1"/>
  <c r="I127" i="1" s="1"/>
  <c r="J127" i="1" s="1"/>
  <c r="F128" i="1"/>
  <c r="E129" i="1"/>
  <c r="B130" i="1"/>
  <c r="G130" i="1" s="1"/>
  <c r="A131" i="1"/>
  <c r="C130" i="1"/>
  <c r="D130" i="1" s="1"/>
  <c r="E130" i="1" l="1"/>
  <c r="H128" i="1"/>
  <c r="I128" i="1" s="1"/>
  <c r="J128" i="1" s="1"/>
  <c r="F129" i="1"/>
  <c r="A132" i="1"/>
  <c r="B131" i="1"/>
  <c r="G131" i="1" s="1"/>
  <c r="C131" i="1"/>
  <c r="D131" i="1" s="1"/>
  <c r="A133" i="1" l="1"/>
  <c r="C132" i="1"/>
  <c r="D132" i="1" s="1"/>
  <c r="B132" i="1"/>
  <c r="G132" i="1" s="1"/>
  <c r="F130" i="1"/>
  <c r="H129" i="1"/>
  <c r="I129" i="1" s="1"/>
  <c r="J129" i="1" s="1"/>
  <c r="E131" i="1"/>
  <c r="E132" i="1" s="1"/>
  <c r="F131" i="1" l="1"/>
  <c r="H130" i="1"/>
  <c r="I130" i="1" s="1"/>
  <c r="J130" i="1" s="1"/>
  <c r="A134" i="1"/>
  <c r="C133" i="1"/>
  <c r="D133" i="1" s="1"/>
  <c r="B133" i="1"/>
  <c r="G133" i="1" s="1"/>
  <c r="B134" i="1" l="1"/>
  <c r="G134" i="1" s="1"/>
  <c r="A135" i="1"/>
  <c r="C134" i="1"/>
  <c r="D134" i="1" s="1"/>
  <c r="E133" i="1"/>
  <c r="H131" i="1"/>
  <c r="I131" i="1" s="1"/>
  <c r="J131" i="1" s="1"/>
  <c r="F132" i="1"/>
  <c r="H132" i="1" l="1"/>
  <c r="I132" i="1" s="1"/>
  <c r="J132" i="1" s="1"/>
  <c r="F133" i="1"/>
  <c r="A136" i="1"/>
  <c r="B135" i="1"/>
  <c r="G135" i="1" s="1"/>
  <c r="C135" i="1"/>
  <c r="D135" i="1" s="1"/>
  <c r="E134" i="1"/>
  <c r="E135" i="1" s="1"/>
  <c r="H133" i="1" l="1"/>
  <c r="I133" i="1" s="1"/>
  <c r="J133" i="1" s="1"/>
  <c r="F134" i="1"/>
  <c r="B136" i="1"/>
  <c r="G136" i="1" s="1"/>
  <c r="A137" i="1"/>
  <c r="C136" i="1"/>
  <c r="D136" i="1" s="1"/>
  <c r="F135" i="1" l="1"/>
  <c r="H134" i="1"/>
  <c r="I134" i="1" s="1"/>
  <c r="J134" i="1" s="1"/>
  <c r="A138" i="1"/>
  <c r="B137" i="1"/>
  <c r="G137" i="1" s="1"/>
  <c r="C137" i="1"/>
  <c r="D137" i="1" s="1"/>
  <c r="E136" i="1"/>
  <c r="E137" i="1" s="1"/>
  <c r="A139" i="1" l="1"/>
  <c r="B138" i="1"/>
  <c r="G138" i="1" s="1"/>
  <c r="C138" i="1"/>
  <c r="D138" i="1" s="1"/>
  <c r="F136" i="1"/>
  <c r="H135" i="1"/>
  <c r="I135" i="1" s="1"/>
  <c r="J135" i="1" s="1"/>
  <c r="E138" i="1" l="1"/>
  <c r="H136" i="1"/>
  <c r="I136" i="1" s="1"/>
  <c r="J136" i="1" s="1"/>
  <c r="F137" i="1"/>
  <c r="A140" i="1"/>
  <c r="C139" i="1"/>
  <c r="D139" i="1" s="1"/>
  <c r="B139" i="1"/>
  <c r="G139" i="1" s="1"/>
  <c r="B140" i="1" l="1"/>
  <c r="G140" i="1" s="1"/>
  <c r="A141" i="1"/>
  <c r="C140" i="1"/>
  <c r="D140" i="1" s="1"/>
  <c r="F138" i="1"/>
  <c r="H137" i="1"/>
  <c r="I137" i="1" s="1"/>
  <c r="J137" i="1" s="1"/>
  <c r="E139" i="1"/>
  <c r="F139" i="1" l="1"/>
  <c r="H138" i="1"/>
  <c r="I138" i="1" s="1"/>
  <c r="J138" i="1" s="1"/>
  <c r="E140" i="1"/>
  <c r="A142" i="1"/>
  <c r="B141" i="1"/>
  <c r="G141" i="1" s="1"/>
  <c r="C141" i="1"/>
  <c r="D141" i="1" s="1"/>
  <c r="E141" i="1" l="1"/>
  <c r="A143" i="1"/>
  <c r="B142" i="1"/>
  <c r="G142" i="1" s="1"/>
  <c r="C142" i="1"/>
  <c r="D142" i="1" s="1"/>
  <c r="E142" i="1"/>
  <c r="H139" i="1"/>
  <c r="I139" i="1" s="1"/>
  <c r="J139" i="1" s="1"/>
  <c r="F140" i="1"/>
  <c r="H140" i="1" l="1"/>
  <c r="I140" i="1" s="1"/>
  <c r="J140" i="1" s="1"/>
  <c r="F141" i="1"/>
  <c r="A144" i="1"/>
  <c r="B143" i="1"/>
  <c r="G143" i="1" s="1"/>
  <c r="C143" i="1"/>
  <c r="D143" i="1" s="1"/>
  <c r="H141" i="1" l="1"/>
  <c r="I141" i="1" s="1"/>
  <c r="J141" i="1" s="1"/>
  <c r="F142" i="1"/>
  <c r="A145" i="1"/>
  <c r="B144" i="1"/>
  <c r="G144" i="1" s="1"/>
  <c r="C144" i="1"/>
  <c r="D144" i="1" s="1"/>
  <c r="E143" i="1"/>
  <c r="C145" i="1" l="1"/>
  <c r="D145" i="1" s="1"/>
  <c r="A146" i="1"/>
  <c r="B145" i="1"/>
  <c r="G145" i="1" s="1"/>
  <c r="E144" i="1"/>
  <c r="E145" i="1" s="1"/>
  <c r="F143" i="1"/>
  <c r="H142" i="1"/>
  <c r="I142" i="1" s="1"/>
  <c r="J142" i="1" s="1"/>
  <c r="B146" i="1" l="1"/>
  <c r="G146" i="1" s="1"/>
  <c r="A147" i="1"/>
  <c r="C146" i="1"/>
  <c r="D146" i="1" s="1"/>
  <c r="H143" i="1"/>
  <c r="I143" i="1" s="1"/>
  <c r="J143" i="1" s="1"/>
  <c r="F144" i="1"/>
  <c r="A148" i="1" l="1"/>
  <c r="B147" i="1"/>
  <c r="G147" i="1" s="1"/>
  <c r="C147" i="1"/>
  <c r="D147" i="1" s="1"/>
  <c r="F145" i="1"/>
  <c r="H144" i="1"/>
  <c r="I144" i="1" s="1"/>
  <c r="J144" i="1" s="1"/>
  <c r="E146" i="1"/>
  <c r="F146" i="1" l="1"/>
  <c r="H145" i="1"/>
  <c r="I145" i="1" s="1"/>
  <c r="J145" i="1" s="1"/>
  <c r="E147" i="1"/>
  <c r="A149" i="1"/>
  <c r="B148" i="1"/>
  <c r="G148" i="1" s="1"/>
  <c r="C148" i="1"/>
  <c r="D148" i="1" s="1"/>
  <c r="E148" i="1" l="1"/>
  <c r="A150" i="1"/>
  <c r="C149" i="1"/>
  <c r="D149" i="1" s="1"/>
  <c r="B149" i="1"/>
  <c r="G149" i="1" s="1"/>
  <c r="H146" i="1"/>
  <c r="I146" i="1" s="1"/>
  <c r="J146" i="1" s="1"/>
  <c r="F147" i="1"/>
  <c r="E149" i="1" l="1"/>
  <c r="H147" i="1"/>
  <c r="I147" i="1" s="1"/>
  <c r="J147" i="1" s="1"/>
  <c r="F148" i="1"/>
  <c r="B150" i="1"/>
  <c r="G150" i="1" s="1"/>
  <c r="A151" i="1"/>
  <c r="C150" i="1"/>
  <c r="D150" i="1" s="1"/>
  <c r="E150" i="1" l="1"/>
  <c r="H148" i="1"/>
  <c r="I148" i="1" s="1"/>
  <c r="J148" i="1" s="1"/>
  <c r="F149" i="1"/>
  <c r="A152" i="1"/>
  <c r="B151" i="1"/>
  <c r="G151" i="1" s="1"/>
  <c r="C151" i="1"/>
  <c r="D151" i="1" s="1"/>
  <c r="B152" i="1" l="1"/>
  <c r="G152" i="1" s="1"/>
  <c r="A153" i="1"/>
  <c r="C152" i="1"/>
  <c r="D152" i="1" s="1"/>
  <c r="F150" i="1"/>
  <c r="H149" i="1"/>
  <c r="I149" i="1" s="1"/>
  <c r="J149" i="1" s="1"/>
  <c r="E151" i="1"/>
  <c r="E152" i="1" l="1"/>
  <c r="A154" i="1"/>
  <c r="C153" i="1"/>
  <c r="D153" i="1" s="1"/>
  <c r="B153" i="1"/>
  <c r="G153" i="1" s="1"/>
  <c r="H150" i="1"/>
  <c r="I150" i="1" s="1"/>
  <c r="J150" i="1" s="1"/>
  <c r="F151" i="1"/>
  <c r="A155" i="1" l="1"/>
  <c r="B154" i="1"/>
  <c r="G154" i="1" s="1"/>
  <c r="C154" i="1"/>
  <c r="D154" i="1" s="1"/>
  <c r="H151" i="1"/>
  <c r="I151" i="1" s="1"/>
  <c r="J151" i="1" s="1"/>
  <c r="F152" i="1"/>
  <c r="E153" i="1"/>
  <c r="E154" i="1" l="1"/>
  <c r="H152" i="1"/>
  <c r="I152" i="1" s="1"/>
  <c r="J152" i="1" s="1"/>
  <c r="F153" i="1"/>
  <c r="A156" i="1"/>
  <c r="B155" i="1"/>
  <c r="G155" i="1" s="1"/>
  <c r="C155" i="1"/>
  <c r="D155" i="1" s="1"/>
  <c r="B156" i="1" l="1"/>
  <c r="G156" i="1" s="1"/>
  <c r="A157" i="1"/>
  <c r="C156" i="1"/>
  <c r="D156" i="1" s="1"/>
  <c r="F154" i="1"/>
  <c r="H153" i="1"/>
  <c r="I153" i="1" s="1"/>
  <c r="J153" i="1" s="1"/>
  <c r="E155" i="1"/>
  <c r="E156" i="1" l="1"/>
  <c r="B157" i="1"/>
  <c r="G157" i="1" s="1"/>
  <c r="A158" i="1"/>
  <c r="C157" i="1"/>
  <c r="D157" i="1" s="1"/>
  <c r="F155" i="1"/>
  <c r="H154" i="1"/>
  <c r="I154" i="1" s="1"/>
  <c r="J154" i="1" s="1"/>
  <c r="A159" i="1" l="1"/>
  <c r="B158" i="1"/>
  <c r="G158" i="1" s="1"/>
  <c r="C158" i="1"/>
  <c r="D158" i="1" s="1"/>
  <c r="H155" i="1"/>
  <c r="I155" i="1" s="1"/>
  <c r="J155" i="1" s="1"/>
  <c r="F156" i="1"/>
  <c r="E157" i="1"/>
  <c r="E158" i="1" l="1"/>
  <c r="F157" i="1"/>
  <c r="H156" i="1"/>
  <c r="I156" i="1" s="1"/>
  <c r="J156" i="1" s="1"/>
  <c r="A160" i="1"/>
  <c r="B159" i="1"/>
  <c r="G159" i="1" s="1"/>
  <c r="C159" i="1"/>
  <c r="D159" i="1" s="1"/>
  <c r="F158" i="1" l="1"/>
  <c r="H157" i="1"/>
  <c r="I157" i="1" s="1"/>
  <c r="J157" i="1" s="1"/>
  <c r="C160" i="1"/>
  <c r="D160" i="1" s="1"/>
  <c r="A161" i="1"/>
  <c r="B160" i="1"/>
  <c r="G160" i="1" s="1"/>
  <c r="E159" i="1"/>
  <c r="E160" i="1" l="1"/>
  <c r="C161" i="1"/>
  <c r="D161" i="1" s="1"/>
  <c r="A162" i="1"/>
  <c r="B161" i="1"/>
  <c r="G161" i="1" s="1"/>
  <c r="F159" i="1"/>
  <c r="H158" i="1"/>
  <c r="I158" i="1" s="1"/>
  <c r="J158" i="1" s="1"/>
  <c r="B162" i="1" l="1"/>
  <c r="G162" i="1" s="1"/>
  <c r="A163" i="1"/>
  <c r="C162" i="1"/>
  <c r="D162" i="1" s="1"/>
  <c r="H159" i="1"/>
  <c r="I159" i="1" s="1"/>
  <c r="J159" i="1" s="1"/>
  <c r="F160" i="1"/>
  <c r="E161" i="1"/>
  <c r="E162" i="1" l="1"/>
  <c r="A164" i="1"/>
  <c r="B163" i="1"/>
  <c r="G163" i="1" s="1"/>
  <c r="C163" i="1"/>
  <c r="D163" i="1" s="1"/>
  <c r="F161" i="1"/>
  <c r="H160" i="1"/>
  <c r="I160" i="1" s="1"/>
  <c r="J160" i="1" s="1"/>
  <c r="A165" i="1" l="1"/>
  <c r="B164" i="1"/>
  <c r="G164" i="1" s="1"/>
  <c r="C164" i="1"/>
  <c r="D164" i="1" s="1"/>
  <c r="F162" i="1"/>
  <c r="H161" i="1"/>
  <c r="I161" i="1" s="1"/>
  <c r="J161" i="1" s="1"/>
  <c r="E163" i="1"/>
  <c r="E164" i="1" l="1"/>
  <c r="H162" i="1"/>
  <c r="I162" i="1" s="1"/>
  <c r="J162" i="1" s="1"/>
  <c r="F163" i="1"/>
  <c r="A166" i="1"/>
  <c r="B165" i="1"/>
  <c r="G165" i="1" s="1"/>
  <c r="C165" i="1"/>
  <c r="D165" i="1" s="1"/>
  <c r="B166" i="1" l="1"/>
  <c r="G166" i="1" s="1"/>
  <c r="A167" i="1"/>
  <c r="C166" i="1"/>
  <c r="D166" i="1" s="1"/>
  <c r="H163" i="1"/>
  <c r="I163" i="1" s="1"/>
  <c r="J163" i="1" s="1"/>
  <c r="F164" i="1"/>
  <c r="E165" i="1"/>
  <c r="E166" i="1" l="1"/>
  <c r="A168" i="1"/>
  <c r="C167" i="1"/>
  <c r="D167" i="1" s="1"/>
  <c r="B167" i="1"/>
  <c r="G167" i="1" s="1"/>
  <c r="H164" i="1"/>
  <c r="I164" i="1" s="1"/>
  <c r="J164" i="1" s="1"/>
  <c r="F165" i="1"/>
  <c r="E167" i="1" l="1"/>
  <c r="E168" i="1" s="1"/>
  <c r="F166" i="1"/>
  <c r="H165" i="1"/>
  <c r="I165" i="1" s="1"/>
  <c r="J165" i="1" s="1"/>
  <c r="B168" i="1"/>
  <c r="G168" i="1" s="1"/>
  <c r="A169" i="1"/>
  <c r="C168" i="1"/>
  <c r="D168" i="1" s="1"/>
  <c r="A170" i="1" l="1"/>
  <c r="C169" i="1"/>
  <c r="D169" i="1" s="1"/>
  <c r="B169" i="1"/>
  <c r="G169" i="1" s="1"/>
  <c r="E169" i="1"/>
  <c r="H166" i="1"/>
  <c r="I166" i="1" s="1"/>
  <c r="J166" i="1" s="1"/>
  <c r="F167" i="1"/>
  <c r="H167" i="1" l="1"/>
  <c r="I167" i="1" s="1"/>
  <c r="J167" i="1" s="1"/>
  <c r="F168" i="1"/>
  <c r="A171" i="1"/>
  <c r="B170" i="1"/>
  <c r="G170" i="1" s="1"/>
  <c r="C170" i="1"/>
  <c r="D170" i="1" s="1"/>
  <c r="F169" i="1" l="1"/>
  <c r="H168" i="1"/>
  <c r="I168" i="1" s="1"/>
  <c r="J168" i="1" s="1"/>
  <c r="A172" i="1"/>
  <c r="B171" i="1"/>
  <c r="G171" i="1" s="1"/>
  <c r="C171" i="1"/>
  <c r="D171" i="1" s="1"/>
  <c r="E170" i="1"/>
  <c r="B172" i="1" l="1"/>
  <c r="G172" i="1" s="1"/>
  <c r="A173" i="1"/>
  <c r="C172" i="1"/>
  <c r="D172" i="1" s="1"/>
  <c r="E171" i="1"/>
  <c r="F170" i="1"/>
  <c r="H169" i="1"/>
  <c r="I169" i="1" s="1"/>
  <c r="J169" i="1" s="1"/>
  <c r="E172" i="1" l="1"/>
  <c r="A174" i="1"/>
  <c r="B173" i="1"/>
  <c r="G173" i="1" s="1"/>
  <c r="C173" i="1"/>
  <c r="D173" i="1" s="1"/>
  <c r="F171" i="1"/>
  <c r="H170" i="1"/>
  <c r="I170" i="1" s="1"/>
  <c r="J170" i="1" s="1"/>
  <c r="A175" i="1" l="1"/>
  <c r="B174" i="1"/>
  <c r="G174" i="1" s="1"/>
  <c r="C174" i="1"/>
  <c r="D174" i="1" s="1"/>
  <c r="H171" i="1"/>
  <c r="I171" i="1" s="1"/>
  <c r="J171" i="1" s="1"/>
  <c r="F172" i="1"/>
  <c r="E173" i="1"/>
  <c r="E174" i="1" l="1"/>
  <c r="H172" i="1"/>
  <c r="I172" i="1" s="1"/>
  <c r="J172" i="1" s="1"/>
  <c r="F173" i="1"/>
  <c r="A176" i="1"/>
  <c r="C175" i="1"/>
  <c r="D175" i="1" s="1"/>
  <c r="B175" i="1"/>
  <c r="G175" i="1" s="1"/>
  <c r="A177" i="1" l="1"/>
  <c r="B176" i="1"/>
  <c r="G176" i="1" s="1"/>
  <c r="C176" i="1"/>
  <c r="D176" i="1" s="1"/>
  <c r="F174" i="1"/>
  <c r="H173" i="1"/>
  <c r="I173" i="1" s="1"/>
  <c r="J173" i="1" s="1"/>
  <c r="E175" i="1"/>
  <c r="F175" i="1" l="1"/>
  <c r="H174" i="1"/>
  <c r="I174" i="1" s="1"/>
  <c r="J174" i="1" s="1"/>
  <c r="E176" i="1"/>
  <c r="C177" i="1"/>
  <c r="D177" i="1" s="1"/>
  <c r="A178" i="1"/>
  <c r="B177" i="1"/>
  <c r="G177" i="1" s="1"/>
  <c r="E177" i="1" l="1"/>
  <c r="B178" i="1"/>
  <c r="G178" i="1" s="1"/>
  <c r="A179" i="1"/>
  <c r="C178" i="1"/>
  <c r="D178" i="1" s="1"/>
  <c r="H175" i="1"/>
  <c r="I175" i="1" s="1"/>
  <c r="J175" i="1" s="1"/>
  <c r="F176" i="1"/>
  <c r="A180" i="1" l="1"/>
  <c r="B179" i="1"/>
  <c r="G179" i="1" s="1"/>
  <c r="C179" i="1"/>
  <c r="D179" i="1" s="1"/>
  <c r="F177" i="1"/>
  <c r="H176" i="1"/>
  <c r="I176" i="1" s="1"/>
  <c r="J176" i="1" s="1"/>
  <c r="E178" i="1"/>
  <c r="F178" i="1" l="1"/>
  <c r="H177" i="1"/>
  <c r="I177" i="1" s="1"/>
  <c r="J177" i="1" s="1"/>
  <c r="E179" i="1"/>
  <c r="E180" i="1" s="1"/>
  <c r="A181" i="1"/>
  <c r="B180" i="1"/>
  <c r="G180" i="1" s="1"/>
  <c r="C180" i="1"/>
  <c r="D180" i="1" s="1"/>
  <c r="C181" i="1" l="1"/>
  <c r="D181" i="1" s="1"/>
  <c r="A182" i="1"/>
  <c r="B181" i="1"/>
  <c r="G181" i="1" s="1"/>
  <c r="H178" i="1"/>
  <c r="I178" i="1" s="1"/>
  <c r="J178" i="1" s="1"/>
  <c r="F179" i="1"/>
  <c r="E181" i="1" l="1"/>
  <c r="H179" i="1"/>
  <c r="I179" i="1" s="1"/>
  <c r="J179" i="1" s="1"/>
  <c r="F180" i="1"/>
  <c r="B182" i="1"/>
  <c r="G182" i="1" s="1"/>
  <c r="A183" i="1"/>
  <c r="C182" i="1"/>
  <c r="D182" i="1" s="1"/>
  <c r="H180" i="1" l="1"/>
  <c r="I180" i="1" s="1"/>
  <c r="J180" i="1" s="1"/>
  <c r="F181" i="1"/>
  <c r="A184" i="1"/>
  <c r="B183" i="1"/>
  <c r="G183" i="1" s="1"/>
  <c r="C183" i="1"/>
  <c r="D183" i="1" s="1"/>
  <c r="E182" i="1"/>
  <c r="B184" i="1" l="1"/>
  <c r="G184" i="1" s="1"/>
  <c r="A185" i="1"/>
  <c r="C184" i="1"/>
  <c r="D184" i="1" s="1"/>
  <c r="E183" i="1"/>
  <c r="F182" i="1"/>
  <c r="H181" i="1"/>
  <c r="I181" i="1" s="1"/>
  <c r="J181" i="1" s="1"/>
  <c r="E184" i="1" l="1"/>
  <c r="A186" i="1"/>
  <c r="B185" i="1"/>
  <c r="G185" i="1" s="1"/>
  <c r="C185" i="1"/>
  <c r="D185" i="1" s="1"/>
  <c r="H182" i="1"/>
  <c r="I182" i="1" s="1"/>
  <c r="J182" i="1" s="1"/>
  <c r="F183" i="1"/>
  <c r="E185" i="1" l="1"/>
  <c r="H183" i="1"/>
  <c r="I183" i="1" s="1"/>
  <c r="J183" i="1" s="1"/>
  <c r="F184" i="1"/>
  <c r="A187" i="1"/>
  <c r="B186" i="1"/>
  <c r="G186" i="1" s="1"/>
  <c r="C186" i="1"/>
  <c r="D186" i="1" s="1"/>
  <c r="E186" i="1" l="1"/>
  <c r="A188" i="1"/>
  <c r="B187" i="1"/>
  <c r="G187" i="1" s="1"/>
  <c r="C187" i="1"/>
  <c r="D187" i="1" s="1"/>
  <c r="H184" i="1"/>
  <c r="I184" i="1" s="1"/>
  <c r="J184" i="1" s="1"/>
  <c r="F185" i="1"/>
  <c r="E187" i="1" l="1"/>
  <c r="F186" i="1"/>
  <c r="H185" i="1"/>
  <c r="I185" i="1" s="1"/>
  <c r="J185" i="1" s="1"/>
  <c r="C188" i="1"/>
  <c r="D188" i="1" s="1"/>
  <c r="B188" i="1"/>
  <c r="G188" i="1" s="1"/>
  <c r="A189" i="1"/>
  <c r="B189" i="1" l="1"/>
  <c r="G189" i="1" s="1"/>
  <c r="A190" i="1"/>
  <c r="C189" i="1"/>
  <c r="D189" i="1" s="1"/>
  <c r="H186" i="1"/>
  <c r="I186" i="1" s="1"/>
  <c r="J186" i="1" s="1"/>
  <c r="F187" i="1"/>
  <c r="E188" i="1"/>
  <c r="E189" i="1" l="1"/>
  <c r="A191" i="1"/>
  <c r="B190" i="1"/>
  <c r="G190" i="1" s="1"/>
  <c r="C190" i="1"/>
  <c r="D190" i="1" s="1"/>
  <c r="H187" i="1"/>
  <c r="I187" i="1" s="1"/>
  <c r="J187" i="1" s="1"/>
  <c r="F188" i="1"/>
  <c r="H188" i="1" l="1"/>
  <c r="I188" i="1" s="1"/>
  <c r="J188" i="1" s="1"/>
  <c r="F189" i="1"/>
  <c r="A192" i="1"/>
  <c r="C191" i="1"/>
  <c r="D191" i="1" s="1"/>
  <c r="B191" i="1"/>
  <c r="G191" i="1" s="1"/>
  <c r="E190" i="1"/>
  <c r="A193" i="1" l="1"/>
  <c r="B192" i="1"/>
  <c r="G192" i="1" s="1"/>
  <c r="C192" i="1"/>
  <c r="D192" i="1" s="1"/>
  <c r="E191" i="1"/>
  <c r="F190" i="1"/>
  <c r="H189" i="1"/>
  <c r="I189" i="1" s="1"/>
  <c r="J189" i="1" s="1"/>
  <c r="E192" i="1" l="1"/>
  <c r="F191" i="1"/>
  <c r="H190" i="1"/>
  <c r="I190" i="1" s="1"/>
  <c r="J190" i="1" s="1"/>
  <c r="A194" i="1"/>
  <c r="B193" i="1"/>
  <c r="G193" i="1" s="1"/>
  <c r="C193" i="1"/>
  <c r="D193" i="1" s="1"/>
  <c r="B194" i="1" l="1"/>
  <c r="G194" i="1" s="1"/>
  <c r="A195" i="1"/>
  <c r="C194" i="1"/>
  <c r="D194" i="1" s="1"/>
  <c r="H191" i="1"/>
  <c r="I191" i="1" s="1"/>
  <c r="J191" i="1" s="1"/>
  <c r="F192" i="1"/>
  <c r="E193" i="1"/>
  <c r="E194" i="1" l="1"/>
  <c r="A196" i="1"/>
  <c r="B195" i="1"/>
  <c r="G195" i="1" s="1"/>
  <c r="C195" i="1"/>
  <c r="D195" i="1" s="1"/>
  <c r="F193" i="1"/>
  <c r="H192" i="1"/>
  <c r="I192" i="1" s="1"/>
  <c r="J192" i="1" s="1"/>
  <c r="E195" i="1" l="1"/>
  <c r="A197" i="1"/>
  <c r="C196" i="1"/>
  <c r="D196" i="1" s="1"/>
  <c r="B196" i="1"/>
  <c r="G196" i="1" s="1"/>
  <c r="F194" i="1"/>
  <c r="H193" i="1"/>
  <c r="I193" i="1" s="1"/>
  <c r="J193" i="1" s="1"/>
  <c r="E196" i="1" l="1"/>
  <c r="F195" i="1"/>
  <c r="H194" i="1"/>
  <c r="I194" i="1" s="1"/>
  <c r="J194" i="1" s="1"/>
  <c r="A198" i="1"/>
  <c r="C197" i="1"/>
  <c r="D197" i="1" s="1"/>
  <c r="B197" i="1"/>
  <c r="G197" i="1" s="1"/>
  <c r="B198" i="1" l="1"/>
  <c r="G198" i="1" s="1"/>
  <c r="A199" i="1"/>
  <c r="C198" i="1"/>
  <c r="D198" i="1" s="1"/>
  <c r="H195" i="1"/>
  <c r="I195" i="1" s="1"/>
  <c r="J195" i="1" s="1"/>
  <c r="F196" i="1"/>
  <c r="E197" i="1"/>
  <c r="E198" i="1" l="1"/>
  <c r="A200" i="1"/>
  <c r="B199" i="1"/>
  <c r="G199" i="1" s="1"/>
  <c r="C199" i="1"/>
  <c r="D199" i="1" s="1"/>
  <c r="H196" i="1"/>
  <c r="I196" i="1" s="1"/>
  <c r="J196" i="1" s="1"/>
  <c r="F197" i="1"/>
  <c r="E199" i="1" l="1"/>
  <c r="F198" i="1"/>
  <c r="H197" i="1"/>
  <c r="I197" i="1" s="1"/>
  <c r="J197" i="1" s="1"/>
  <c r="B200" i="1"/>
  <c r="G200" i="1" s="1"/>
  <c r="A201" i="1"/>
  <c r="C200" i="1"/>
  <c r="D200" i="1" s="1"/>
  <c r="E200" i="1"/>
  <c r="B201" i="1" l="1"/>
  <c r="G201" i="1" s="1"/>
  <c r="A202" i="1"/>
  <c r="C201" i="1"/>
  <c r="D201" i="1" s="1"/>
  <c r="H198" i="1"/>
  <c r="I198" i="1" s="1"/>
  <c r="J198" i="1" s="1"/>
  <c r="F199" i="1"/>
  <c r="E201" i="1" l="1"/>
  <c r="H199" i="1"/>
  <c r="I199" i="1" s="1"/>
  <c r="J199" i="1" s="1"/>
  <c r="F200" i="1"/>
  <c r="B202" i="1"/>
  <c r="G202" i="1" s="1"/>
  <c r="A203" i="1"/>
  <c r="C202" i="1"/>
  <c r="D202" i="1" s="1"/>
  <c r="H200" i="1" l="1"/>
  <c r="I200" i="1" s="1"/>
  <c r="J200" i="1" s="1"/>
  <c r="F201" i="1"/>
  <c r="A204" i="1"/>
  <c r="B203" i="1"/>
  <c r="G203" i="1" s="1"/>
  <c r="C203" i="1"/>
  <c r="D203" i="1" s="1"/>
  <c r="E202" i="1"/>
  <c r="B204" i="1" l="1"/>
  <c r="G204" i="1" s="1"/>
  <c r="C204" i="1"/>
  <c r="D204" i="1" s="1"/>
  <c r="A205" i="1"/>
  <c r="E203" i="1"/>
  <c r="F202" i="1"/>
  <c r="H201" i="1"/>
  <c r="I201" i="1" s="1"/>
  <c r="J201" i="1" s="1"/>
  <c r="E204" i="1" l="1"/>
  <c r="B205" i="1"/>
  <c r="G205" i="1" s="1"/>
  <c r="A206" i="1"/>
  <c r="C205" i="1"/>
  <c r="D205" i="1" s="1"/>
  <c r="H202" i="1"/>
  <c r="I202" i="1" s="1"/>
  <c r="J202" i="1" s="1"/>
  <c r="F203" i="1"/>
  <c r="B206" i="1" l="1"/>
  <c r="G206" i="1" s="1"/>
  <c r="A207" i="1"/>
  <c r="C206" i="1"/>
  <c r="D206" i="1" s="1"/>
  <c r="H203" i="1"/>
  <c r="I203" i="1" s="1"/>
  <c r="J203" i="1" s="1"/>
  <c r="F204" i="1"/>
  <c r="E205" i="1"/>
  <c r="E206" i="1" l="1"/>
  <c r="A208" i="1"/>
  <c r="B207" i="1"/>
  <c r="G207" i="1" s="1"/>
  <c r="C207" i="1"/>
  <c r="D207" i="1" s="1"/>
  <c r="H204" i="1"/>
  <c r="I204" i="1" s="1"/>
  <c r="J204" i="1" s="1"/>
  <c r="F205" i="1"/>
  <c r="F206" i="1" l="1"/>
  <c r="H205" i="1"/>
  <c r="I205" i="1" s="1"/>
  <c r="J205" i="1" s="1"/>
  <c r="A209" i="1"/>
  <c r="B208" i="1"/>
  <c r="G208" i="1" s="1"/>
  <c r="C208" i="1"/>
  <c r="D208" i="1" s="1"/>
  <c r="E207" i="1"/>
  <c r="C209" i="1" l="1"/>
  <c r="D209" i="1" s="1"/>
  <c r="B209" i="1"/>
  <c r="G209" i="1" s="1"/>
  <c r="A210" i="1"/>
  <c r="E208" i="1"/>
  <c r="E209" i="1" s="1"/>
  <c r="F207" i="1"/>
  <c r="H206" i="1"/>
  <c r="I206" i="1" s="1"/>
  <c r="J206" i="1" s="1"/>
  <c r="B210" i="1" l="1"/>
  <c r="C210" i="1"/>
  <c r="E210" i="1" s="1"/>
  <c r="H207" i="1"/>
  <c r="I207" i="1" s="1"/>
  <c r="J207" i="1" s="1"/>
  <c r="F208" i="1"/>
  <c r="D210" i="1" l="1"/>
  <c r="C12" i="1"/>
  <c r="G210" i="1"/>
  <c r="B12" i="1"/>
  <c r="F209" i="1"/>
  <c r="H208" i="1"/>
  <c r="I208" i="1" s="1"/>
  <c r="J208" i="1" s="1"/>
  <c r="F210" i="1" l="1"/>
  <c r="H210" i="1" s="1"/>
  <c r="H209" i="1"/>
  <c r="I209" i="1" s="1"/>
  <c r="J209" i="1" s="1"/>
  <c r="I210" i="1" l="1"/>
  <c r="J210" i="1" l="1"/>
  <c r="I12" i="1"/>
  <c r="H12" i="1"/>
</calcChain>
</file>

<file path=xl/comments1.xml><?xml version="1.0" encoding="utf-8"?>
<comments xmlns="http://schemas.openxmlformats.org/spreadsheetml/2006/main">
  <authors>
    <author>Curtis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Eq.5.9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Eq. 5.10</t>
        </r>
      </text>
    </comment>
  </commentList>
</comments>
</file>

<file path=xl/sharedStrings.xml><?xml version="1.0" encoding="utf-8"?>
<sst xmlns="http://schemas.openxmlformats.org/spreadsheetml/2006/main" count="43" uniqueCount="34">
  <si>
    <t>n</t>
  </si>
  <si>
    <t>Mavg</t>
  </si>
  <si>
    <t>i</t>
  </si>
  <si>
    <t>Mi</t>
  </si>
  <si>
    <t>h</t>
  </si>
  <si>
    <t>A</t>
  </si>
  <si>
    <t>zn</t>
  </si>
  <si>
    <t>zni</t>
  </si>
  <si>
    <t>% change</t>
  </si>
  <si>
    <t>in zni</t>
  </si>
  <si>
    <t>x</t>
  </si>
  <si>
    <t>Bound</t>
  </si>
  <si>
    <t>Beta</t>
  </si>
  <si>
    <t>Shape</t>
  </si>
  <si>
    <t>Cum.</t>
  </si>
  <si>
    <t>Upper MW</t>
  </si>
  <si>
    <t xml:space="preserve">        (2) % change in mole fraction for every SCN</t>
  </si>
  <si>
    <t xml:space="preserve">zn = (1) normalized mol-% of first SCN (n) in total Cn+; </t>
  </si>
  <si>
    <t>bound</t>
  </si>
  <si>
    <t>Average</t>
  </si>
  <si>
    <t>Molar Distribution Models</t>
  </si>
  <si>
    <r>
      <t>(Mi-</t>
    </r>
    <r>
      <rPr>
        <sz val="10"/>
        <rFont val="Symbol"/>
        <family val="1"/>
        <charset val="2"/>
      </rPr>
      <t>h</t>
    </r>
    <r>
      <rPr>
        <sz val="10"/>
        <rFont val="Arial"/>
        <family val="2"/>
      </rPr>
      <t>)/</t>
    </r>
    <r>
      <rPr>
        <sz val="10"/>
        <rFont val="Symbol"/>
        <family val="1"/>
        <charset val="2"/>
      </rPr>
      <t>b</t>
    </r>
  </si>
  <si>
    <t>a</t>
  </si>
  <si>
    <t>b</t>
  </si>
  <si>
    <r>
      <t xml:space="preserve">Exponential (SCN </t>
    </r>
    <r>
      <rPr>
        <b/>
        <u/>
        <sz val="10"/>
        <rFont val="Arial"/>
        <family val="2"/>
      </rPr>
      <t>discrete</t>
    </r>
    <r>
      <rPr>
        <b/>
        <sz val="10"/>
        <rFont val="Arial"/>
        <family val="2"/>
      </rPr>
      <t>)</t>
    </r>
  </si>
  <si>
    <t>Gamma Continuous</t>
  </si>
  <si>
    <t>Eq.5.8</t>
  </si>
  <si>
    <t>Eq.5.7</t>
  </si>
  <si>
    <t>Eq.5.13</t>
  </si>
  <si>
    <t>Discrete SCN Exponential Distribution Model</t>
  </si>
  <si>
    <t>Gamma Continuous Distribution Model Discretized</t>
  </si>
  <si>
    <t>Lab</t>
  </si>
  <si>
    <t>HCH Reservoir Oil</t>
  </si>
  <si>
    <t>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</si>
</sst>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12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Symbol"/>
      <family val="1"/>
      <charset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quotePrefix="1"/>
    <xf numFmtId="10" fontId="0" fillId="0" borderId="0" xfId="1" applyNumberFormat="1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164" fontId="4" fillId="0" borderId="0" xfId="0" applyNumberFormat="1" applyFont="1"/>
    <xf numFmtId="0" fontId="8" fillId="0" borderId="0" xfId="0" applyFont="1"/>
    <xf numFmtId="10" fontId="0" fillId="2" borderId="1" xfId="1" applyNumberFormat="1" applyFont="1" applyFill="1" applyBorder="1"/>
    <xf numFmtId="2" fontId="0" fillId="2" borderId="1" xfId="0" applyNumberFormat="1" applyFill="1" applyBorder="1"/>
    <xf numFmtId="164" fontId="7" fillId="2" borderId="1" xfId="0" applyNumberFormat="1" applyFont="1" applyFill="1" applyBorder="1"/>
    <xf numFmtId="0" fontId="0" fillId="0" borderId="2" xfId="0" applyBorder="1"/>
    <xf numFmtId="0" fontId="2" fillId="0" borderId="3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0" xfId="0" applyBorder="1"/>
    <xf numFmtId="164" fontId="0" fillId="0" borderId="6" xfId="0" applyNumberFormat="1" applyBorder="1"/>
    <xf numFmtId="10" fontId="0" fillId="0" borderId="0" xfId="1" applyNumberFormat="1" applyFont="1" applyBorder="1"/>
    <xf numFmtId="2" fontId="0" fillId="0" borderId="0" xfId="0" applyNumberFormat="1" applyBorder="1"/>
    <xf numFmtId="0" fontId="0" fillId="0" borderId="7" xfId="0" applyBorder="1"/>
    <xf numFmtId="0" fontId="0" fillId="0" borderId="8" xfId="0" applyBorder="1"/>
    <xf numFmtId="10" fontId="0" fillId="0" borderId="8" xfId="1" applyNumberFormat="1" applyFont="1" applyBorder="1"/>
    <xf numFmtId="2" fontId="0" fillId="0" borderId="8" xfId="0" applyNumberFormat="1" applyBorder="1"/>
    <xf numFmtId="164" fontId="0" fillId="0" borderId="9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65" fontId="0" fillId="0" borderId="5" xfId="0" applyNumberFormat="1" applyBorder="1"/>
    <xf numFmtId="164" fontId="0" fillId="0" borderId="0" xfId="0" applyNumberFormat="1" applyBorder="1"/>
    <xf numFmtId="0" fontId="0" fillId="0" borderId="6" xfId="0" applyBorder="1"/>
    <xf numFmtId="2" fontId="0" fillId="2" borderId="10" xfId="0" applyNumberFormat="1" applyFill="1" applyBorder="1"/>
    <xf numFmtId="2" fontId="0" fillId="0" borderId="6" xfId="0" applyNumberFormat="1" applyBorder="1"/>
    <xf numFmtId="165" fontId="0" fillId="0" borderId="7" xfId="0" applyNumberFormat="1" applyBorder="1"/>
    <xf numFmtId="164" fontId="0" fillId="0" borderId="8" xfId="0" applyNumberFormat="1" applyBorder="1"/>
    <xf numFmtId="2" fontId="0" fillId="0" borderId="9" xfId="0" applyNumberFormat="1" applyBorder="1"/>
    <xf numFmtId="0" fontId="0" fillId="0" borderId="11" xfId="0" applyBorder="1"/>
    <xf numFmtId="0" fontId="0" fillId="0" borderId="12" xfId="0" applyBorder="1" applyAlignment="1">
      <alignment horizontal="center"/>
    </xf>
    <xf numFmtId="1" fontId="0" fillId="0" borderId="12" xfId="0" applyNumberFormat="1" applyBorder="1"/>
    <xf numFmtId="1" fontId="0" fillId="0" borderId="13" xfId="0" applyNumberFormat="1" applyBorder="1"/>
    <xf numFmtId="0" fontId="10" fillId="0" borderId="0" xfId="0" applyFont="1" applyBorder="1" applyAlignment="1">
      <alignment horizontal="center"/>
    </xf>
    <xf numFmtId="0" fontId="2" fillId="0" borderId="1" xfId="0" applyFont="1" applyBorder="1"/>
    <xf numFmtId="166" fontId="2" fillId="0" borderId="1" xfId="0" applyNumberFormat="1" applyFont="1" applyBorder="1"/>
    <xf numFmtId="0" fontId="0" fillId="0" borderId="0" xfId="0" applyFill="1" applyBorder="1"/>
    <xf numFmtId="10" fontId="0" fillId="0" borderId="0" xfId="0" applyNumberFormat="1"/>
    <xf numFmtId="1" fontId="0" fillId="0" borderId="0" xfId="0" applyNumberFormat="1"/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/>
    <xf numFmtId="0" fontId="0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0" borderId="12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30157415078707"/>
          <c:y val="8.8315217391304338E-2"/>
          <c:w val="0.82850041425020704"/>
          <c:h val="0.73913043478260865"/>
        </c:manualLayout>
      </c:layout>
      <c:scatterChart>
        <c:scatterStyle val="lineMarker"/>
        <c:varyColors val="0"/>
        <c:ser>
          <c:idx val="0"/>
          <c:order val="0"/>
          <c:tx>
            <c:v>Exponential (Discrete)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'Exponential-Dist'!$B$17:$B$210</c:f>
              <c:numCache>
                <c:formatCode>General</c:formatCode>
                <c:ptCount val="194"/>
                <c:pt idx="0">
                  <c:v>97</c:v>
                </c:pt>
                <c:pt idx="1">
                  <c:v>111</c:v>
                </c:pt>
                <c:pt idx="2">
                  <c:v>125</c:v>
                </c:pt>
                <c:pt idx="3">
                  <c:v>139</c:v>
                </c:pt>
                <c:pt idx="4">
                  <c:v>153</c:v>
                </c:pt>
                <c:pt idx="5">
                  <c:v>167</c:v>
                </c:pt>
                <c:pt idx="6">
                  <c:v>181</c:v>
                </c:pt>
                <c:pt idx="7">
                  <c:v>195</c:v>
                </c:pt>
                <c:pt idx="8">
                  <c:v>209</c:v>
                </c:pt>
                <c:pt idx="9">
                  <c:v>223</c:v>
                </c:pt>
                <c:pt idx="10">
                  <c:v>237</c:v>
                </c:pt>
                <c:pt idx="11">
                  <c:v>251</c:v>
                </c:pt>
                <c:pt idx="12">
                  <c:v>265</c:v>
                </c:pt>
                <c:pt idx="13">
                  <c:v>279</c:v>
                </c:pt>
                <c:pt idx="14">
                  <c:v>293</c:v>
                </c:pt>
                <c:pt idx="15">
                  <c:v>307</c:v>
                </c:pt>
                <c:pt idx="16">
                  <c:v>321</c:v>
                </c:pt>
                <c:pt idx="17">
                  <c:v>335</c:v>
                </c:pt>
                <c:pt idx="18">
                  <c:v>349</c:v>
                </c:pt>
                <c:pt idx="19">
                  <c:v>363</c:v>
                </c:pt>
                <c:pt idx="20">
                  <c:v>377</c:v>
                </c:pt>
                <c:pt idx="21">
                  <c:v>391</c:v>
                </c:pt>
                <c:pt idx="22">
                  <c:v>405</c:v>
                </c:pt>
                <c:pt idx="23">
                  <c:v>419</c:v>
                </c:pt>
                <c:pt idx="24">
                  <c:v>433</c:v>
                </c:pt>
                <c:pt idx="25">
                  <c:v>447</c:v>
                </c:pt>
                <c:pt idx="26">
                  <c:v>461</c:v>
                </c:pt>
                <c:pt idx="27">
                  <c:v>475</c:v>
                </c:pt>
                <c:pt idx="28">
                  <c:v>489</c:v>
                </c:pt>
                <c:pt idx="29">
                  <c:v>503</c:v>
                </c:pt>
                <c:pt idx="30">
                  <c:v>517</c:v>
                </c:pt>
                <c:pt idx="31">
                  <c:v>531</c:v>
                </c:pt>
                <c:pt idx="32">
                  <c:v>545</c:v>
                </c:pt>
                <c:pt idx="33">
                  <c:v>559</c:v>
                </c:pt>
                <c:pt idx="34">
                  <c:v>573</c:v>
                </c:pt>
                <c:pt idx="35">
                  <c:v>587</c:v>
                </c:pt>
                <c:pt idx="36">
                  <c:v>601</c:v>
                </c:pt>
                <c:pt idx="37">
                  <c:v>615</c:v>
                </c:pt>
                <c:pt idx="38">
                  <c:v>629</c:v>
                </c:pt>
                <c:pt idx="39">
                  <c:v>643</c:v>
                </c:pt>
                <c:pt idx="40">
                  <c:v>657</c:v>
                </c:pt>
                <c:pt idx="41">
                  <c:v>671</c:v>
                </c:pt>
                <c:pt idx="42">
                  <c:v>685</c:v>
                </c:pt>
                <c:pt idx="43">
                  <c:v>699</c:v>
                </c:pt>
                <c:pt idx="44">
                  <c:v>713</c:v>
                </c:pt>
                <c:pt idx="45">
                  <c:v>727</c:v>
                </c:pt>
                <c:pt idx="46">
                  <c:v>741</c:v>
                </c:pt>
                <c:pt idx="47">
                  <c:v>755</c:v>
                </c:pt>
                <c:pt idx="48">
                  <c:v>769</c:v>
                </c:pt>
                <c:pt idx="49">
                  <c:v>783</c:v>
                </c:pt>
                <c:pt idx="50">
                  <c:v>797</c:v>
                </c:pt>
                <c:pt idx="51">
                  <c:v>811</c:v>
                </c:pt>
                <c:pt idx="52">
                  <c:v>825</c:v>
                </c:pt>
                <c:pt idx="53">
                  <c:v>839</c:v>
                </c:pt>
                <c:pt idx="54">
                  <c:v>853</c:v>
                </c:pt>
                <c:pt idx="55">
                  <c:v>867</c:v>
                </c:pt>
                <c:pt idx="56">
                  <c:v>881</c:v>
                </c:pt>
                <c:pt idx="57">
                  <c:v>895</c:v>
                </c:pt>
                <c:pt idx="58">
                  <c:v>909</c:v>
                </c:pt>
                <c:pt idx="59">
                  <c:v>923</c:v>
                </c:pt>
                <c:pt idx="60">
                  <c:v>937</c:v>
                </c:pt>
                <c:pt idx="61">
                  <c:v>951</c:v>
                </c:pt>
                <c:pt idx="62">
                  <c:v>965</c:v>
                </c:pt>
                <c:pt idx="63">
                  <c:v>979</c:v>
                </c:pt>
                <c:pt idx="64">
                  <c:v>993</c:v>
                </c:pt>
                <c:pt idx="65">
                  <c:v>1007</c:v>
                </c:pt>
                <c:pt idx="66">
                  <c:v>1021</c:v>
                </c:pt>
                <c:pt idx="67">
                  <c:v>1035</c:v>
                </c:pt>
                <c:pt idx="68">
                  <c:v>1049</c:v>
                </c:pt>
                <c:pt idx="69">
                  <c:v>1063</c:v>
                </c:pt>
                <c:pt idx="70">
                  <c:v>1077</c:v>
                </c:pt>
                <c:pt idx="71">
                  <c:v>1091</c:v>
                </c:pt>
                <c:pt idx="72">
                  <c:v>1105</c:v>
                </c:pt>
                <c:pt idx="73">
                  <c:v>1119</c:v>
                </c:pt>
                <c:pt idx="74">
                  <c:v>1133</c:v>
                </c:pt>
                <c:pt idx="75">
                  <c:v>1147</c:v>
                </c:pt>
                <c:pt idx="76">
                  <c:v>1161</c:v>
                </c:pt>
                <c:pt idx="77">
                  <c:v>1175</c:v>
                </c:pt>
                <c:pt idx="78">
                  <c:v>1189</c:v>
                </c:pt>
                <c:pt idx="79">
                  <c:v>1203</c:v>
                </c:pt>
                <c:pt idx="80">
                  <c:v>1217</c:v>
                </c:pt>
                <c:pt idx="81">
                  <c:v>1231</c:v>
                </c:pt>
                <c:pt idx="82">
                  <c:v>1245</c:v>
                </c:pt>
                <c:pt idx="83">
                  <c:v>1259</c:v>
                </c:pt>
                <c:pt idx="84">
                  <c:v>1273</c:v>
                </c:pt>
                <c:pt idx="85">
                  <c:v>1287</c:v>
                </c:pt>
                <c:pt idx="86">
                  <c:v>1301</c:v>
                </c:pt>
                <c:pt idx="87">
                  <c:v>1315</c:v>
                </c:pt>
                <c:pt idx="88">
                  <c:v>1329</c:v>
                </c:pt>
                <c:pt idx="89">
                  <c:v>1343</c:v>
                </c:pt>
                <c:pt idx="90">
                  <c:v>1357</c:v>
                </c:pt>
                <c:pt idx="91">
                  <c:v>1371</c:v>
                </c:pt>
                <c:pt idx="92">
                  <c:v>1385</c:v>
                </c:pt>
                <c:pt idx="93">
                  <c:v>1399</c:v>
                </c:pt>
                <c:pt idx="94">
                  <c:v>1413</c:v>
                </c:pt>
                <c:pt idx="95">
                  <c:v>1427</c:v>
                </c:pt>
                <c:pt idx="96">
                  <c:v>1441</c:v>
                </c:pt>
                <c:pt idx="97">
                  <c:v>1455</c:v>
                </c:pt>
                <c:pt idx="98">
                  <c:v>1469</c:v>
                </c:pt>
                <c:pt idx="99">
                  <c:v>1483</c:v>
                </c:pt>
                <c:pt idx="100">
                  <c:v>1497</c:v>
                </c:pt>
                <c:pt idx="101">
                  <c:v>1511</c:v>
                </c:pt>
                <c:pt idx="102">
                  <c:v>1525</c:v>
                </c:pt>
                <c:pt idx="103">
                  <c:v>1539</c:v>
                </c:pt>
                <c:pt idx="104">
                  <c:v>1553</c:v>
                </c:pt>
                <c:pt idx="105">
                  <c:v>1567</c:v>
                </c:pt>
                <c:pt idx="106">
                  <c:v>1581</c:v>
                </c:pt>
                <c:pt idx="107">
                  <c:v>1595</c:v>
                </c:pt>
                <c:pt idx="108">
                  <c:v>1609</c:v>
                </c:pt>
                <c:pt idx="109">
                  <c:v>1623</c:v>
                </c:pt>
                <c:pt idx="110">
                  <c:v>1637</c:v>
                </c:pt>
                <c:pt idx="111">
                  <c:v>1651</c:v>
                </c:pt>
                <c:pt idx="112">
                  <c:v>1665</c:v>
                </c:pt>
                <c:pt idx="113">
                  <c:v>1679</c:v>
                </c:pt>
                <c:pt idx="114">
                  <c:v>1693</c:v>
                </c:pt>
                <c:pt idx="115">
                  <c:v>1707</c:v>
                </c:pt>
                <c:pt idx="116">
                  <c:v>1721</c:v>
                </c:pt>
                <c:pt idx="117">
                  <c:v>1735</c:v>
                </c:pt>
                <c:pt idx="118">
                  <c:v>1749</c:v>
                </c:pt>
                <c:pt idx="119">
                  <c:v>1763</c:v>
                </c:pt>
                <c:pt idx="120">
                  <c:v>1777</c:v>
                </c:pt>
                <c:pt idx="121">
                  <c:v>1791</c:v>
                </c:pt>
                <c:pt idx="122">
                  <c:v>1805</c:v>
                </c:pt>
                <c:pt idx="123">
                  <c:v>1819</c:v>
                </c:pt>
                <c:pt idx="124">
                  <c:v>1833</c:v>
                </c:pt>
                <c:pt idx="125">
                  <c:v>1847</c:v>
                </c:pt>
                <c:pt idx="126">
                  <c:v>1861</c:v>
                </c:pt>
                <c:pt idx="127">
                  <c:v>1875</c:v>
                </c:pt>
                <c:pt idx="128">
                  <c:v>1889</c:v>
                </c:pt>
                <c:pt idx="129">
                  <c:v>1903</c:v>
                </c:pt>
                <c:pt idx="130">
                  <c:v>1917</c:v>
                </c:pt>
                <c:pt idx="131">
                  <c:v>1931</c:v>
                </c:pt>
                <c:pt idx="132">
                  <c:v>1945</c:v>
                </c:pt>
                <c:pt idx="133">
                  <c:v>1959</c:v>
                </c:pt>
                <c:pt idx="134">
                  <c:v>1973</c:v>
                </c:pt>
                <c:pt idx="135">
                  <c:v>1987</c:v>
                </c:pt>
                <c:pt idx="136">
                  <c:v>2001</c:v>
                </c:pt>
                <c:pt idx="137">
                  <c:v>2015</c:v>
                </c:pt>
                <c:pt idx="138">
                  <c:v>2029</c:v>
                </c:pt>
                <c:pt idx="139">
                  <c:v>2043</c:v>
                </c:pt>
                <c:pt idx="140">
                  <c:v>2057</c:v>
                </c:pt>
                <c:pt idx="141">
                  <c:v>2071</c:v>
                </c:pt>
                <c:pt idx="142">
                  <c:v>2085</c:v>
                </c:pt>
                <c:pt idx="143">
                  <c:v>2099</c:v>
                </c:pt>
                <c:pt idx="144">
                  <c:v>2113</c:v>
                </c:pt>
                <c:pt idx="145">
                  <c:v>2127</c:v>
                </c:pt>
                <c:pt idx="146">
                  <c:v>2141</c:v>
                </c:pt>
                <c:pt idx="147">
                  <c:v>2155</c:v>
                </c:pt>
                <c:pt idx="148">
                  <c:v>2169</c:v>
                </c:pt>
                <c:pt idx="149">
                  <c:v>2183</c:v>
                </c:pt>
                <c:pt idx="150">
                  <c:v>2197</c:v>
                </c:pt>
                <c:pt idx="151">
                  <c:v>2211</c:v>
                </c:pt>
                <c:pt idx="152">
                  <c:v>2225</c:v>
                </c:pt>
                <c:pt idx="153">
                  <c:v>2239</c:v>
                </c:pt>
                <c:pt idx="154">
                  <c:v>2253</c:v>
                </c:pt>
                <c:pt idx="155">
                  <c:v>2267</c:v>
                </c:pt>
                <c:pt idx="156">
                  <c:v>2281</c:v>
                </c:pt>
                <c:pt idx="157">
                  <c:v>2295</c:v>
                </c:pt>
                <c:pt idx="158">
                  <c:v>2309</c:v>
                </c:pt>
                <c:pt idx="159">
                  <c:v>2323</c:v>
                </c:pt>
                <c:pt idx="160">
                  <c:v>2337</c:v>
                </c:pt>
                <c:pt idx="161">
                  <c:v>2351</c:v>
                </c:pt>
                <c:pt idx="162">
                  <c:v>2365</c:v>
                </c:pt>
                <c:pt idx="163">
                  <c:v>2379</c:v>
                </c:pt>
                <c:pt idx="164">
                  <c:v>2393</c:v>
                </c:pt>
                <c:pt idx="165">
                  <c:v>2407</c:v>
                </c:pt>
                <c:pt idx="166">
                  <c:v>2421</c:v>
                </c:pt>
                <c:pt idx="167">
                  <c:v>2435</c:v>
                </c:pt>
                <c:pt idx="168">
                  <c:v>2449</c:v>
                </c:pt>
                <c:pt idx="169">
                  <c:v>2463</c:v>
                </c:pt>
                <c:pt idx="170">
                  <c:v>2477</c:v>
                </c:pt>
                <c:pt idx="171">
                  <c:v>2491</c:v>
                </c:pt>
                <c:pt idx="172">
                  <c:v>2505</c:v>
                </c:pt>
                <c:pt idx="173">
                  <c:v>2519</c:v>
                </c:pt>
                <c:pt idx="174">
                  <c:v>2533</c:v>
                </c:pt>
                <c:pt idx="175">
                  <c:v>2547</c:v>
                </c:pt>
                <c:pt idx="176">
                  <c:v>2561</c:v>
                </c:pt>
                <c:pt idx="177">
                  <c:v>2575</c:v>
                </c:pt>
                <c:pt idx="178">
                  <c:v>2589</c:v>
                </c:pt>
                <c:pt idx="179">
                  <c:v>2603</c:v>
                </c:pt>
                <c:pt idx="180">
                  <c:v>2617</c:v>
                </c:pt>
                <c:pt idx="181">
                  <c:v>2631</c:v>
                </c:pt>
                <c:pt idx="182">
                  <c:v>2645</c:v>
                </c:pt>
                <c:pt idx="183">
                  <c:v>2659</c:v>
                </c:pt>
                <c:pt idx="184">
                  <c:v>2673</c:v>
                </c:pt>
                <c:pt idx="185">
                  <c:v>2687</c:v>
                </c:pt>
                <c:pt idx="186">
                  <c:v>2701</c:v>
                </c:pt>
                <c:pt idx="187">
                  <c:v>2715</c:v>
                </c:pt>
                <c:pt idx="188">
                  <c:v>2729</c:v>
                </c:pt>
                <c:pt idx="189">
                  <c:v>2743</c:v>
                </c:pt>
                <c:pt idx="190">
                  <c:v>2757</c:v>
                </c:pt>
                <c:pt idx="191">
                  <c:v>2771</c:v>
                </c:pt>
                <c:pt idx="192">
                  <c:v>2785</c:v>
                </c:pt>
                <c:pt idx="193">
                  <c:v>2799</c:v>
                </c:pt>
              </c:numCache>
            </c:numRef>
          </c:xVal>
          <c:yVal>
            <c:numRef>
              <c:f>'Exponential-Dist'!$C$17:$C$210</c:f>
              <c:numCache>
                <c:formatCode>0.00%</c:formatCode>
                <c:ptCount val="194"/>
                <c:pt idx="0">
                  <c:v>0.1206896551724138</c:v>
                </c:pt>
                <c:pt idx="1">
                  <c:v>0.10612366230677765</c:v>
                </c:pt>
                <c:pt idx="2">
                  <c:v>9.3315634097338951E-2</c:v>
                </c:pt>
                <c:pt idx="3">
                  <c:v>8.205340239593599E-2</c:v>
                </c:pt>
                <c:pt idx="4">
                  <c:v>7.2150405555047148E-2</c:v>
                </c:pt>
                <c:pt idx="5">
                  <c:v>6.3442597988058708E-2</c:v>
                </c:pt>
                <c:pt idx="6">
                  <c:v>5.5785732713637827E-2</c:v>
                </c:pt>
                <c:pt idx="7">
                  <c:v>4.9052971868888427E-2</c:v>
                </c:pt>
                <c:pt idx="8">
                  <c:v>4.3132785608850165E-2</c:v>
                </c:pt>
                <c:pt idx="9">
                  <c:v>3.7927104587092392E-2</c:v>
                </c:pt>
                <c:pt idx="10">
                  <c:v>3.3349695412788136E-2</c:v>
                </c:pt>
                <c:pt idx="11">
                  <c:v>2.9324732173313706E-2</c:v>
                </c:pt>
                <c:pt idx="12">
                  <c:v>2.5785540359293084E-2</c:v>
                </c:pt>
                <c:pt idx="13">
                  <c:v>2.2673492384895643E-2</c:v>
                </c:pt>
                <c:pt idx="14">
                  <c:v>1.9937036407408237E-2</c:v>
                </c:pt>
                <c:pt idx="15">
                  <c:v>1.7530842358238277E-2</c:v>
                </c:pt>
                <c:pt idx="16">
                  <c:v>1.5415051039140553E-2</c:v>
                </c:pt>
                <c:pt idx="17">
                  <c:v>1.3554613844761518E-2</c:v>
                </c:pt>
                <c:pt idx="18">
                  <c:v>1.1918712173842026E-2</c:v>
                </c:pt>
                <c:pt idx="19">
                  <c:v>1.0480246911481783E-2</c:v>
                </c:pt>
                <c:pt idx="20">
                  <c:v>9.2153895256132899E-3</c:v>
                </c:pt>
                <c:pt idx="21">
                  <c:v>8.1031873414875479E-3</c:v>
                </c:pt>
                <c:pt idx="22">
                  <c:v>7.1252164554459468E-3</c:v>
                </c:pt>
                <c:pt idx="23">
                  <c:v>6.2652765384093685E-3</c:v>
                </c:pt>
                <c:pt idx="24">
                  <c:v>5.5091224734289262E-3</c:v>
                </c:pt>
                <c:pt idx="25">
                  <c:v>4.8442283818081926E-3</c:v>
                </c:pt>
                <c:pt idx="26">
                  <c:v>4.2595801288313421E-3</c:v>
                </c:pt>
                <c:pt idx="27">
                  <c:v>3.7454928719034223E-3</c:v>
                </c:pt>
                <c:pt idx="28">
                  <c:v>3.2934506287426641E-3</c:v>
                </c:pt>
                <c:pt idx="29">
                  <c:v>2.8959652080323417E-3</c:v>
                </c:pt>
                <c:pt idx="30">
                  <c:v>2.5464521656836112E-3</c:v>
                </c:pt>
                <c:pt idx="31">
                  <c:v>2.2391217318942103E-3</c:v>
                </c:pt>
                <c:pt idx="32">
                  <c:v>1.9688829021828396E-3</c:v>
                </c:pt>
                <c:pt idx="33">
                  <c:v>1.731259103643531E-3</c:v>
                </c:pt>
                <c:pt idx="34">
                  <c:v>1.5223140394106905E-3</c:v>
                </c:pt>
                <c:pt idx="35">
                  <c:v>1.3385864829300908E-3</c:v>
                </c:pt>
                <c:pt idx="36">
                  <c:v>1.1770329418868037E-3</c:v>
                </c:pt>
                <c:pt idx="37">
                  <c:v>1.0349772420039135E-3</c:v>
                </c:pt>
                <c:pt idx="38">
                  <c:v>9.1006619555516588E-4</c:v>
                </c:pt>
                <c:pt idx="39">
                  <c:v>8.0023062022954218E-4</c:v>
                </c:pt>
                <c:pt idx="40">
                  <c:v>7.0365106261563177E-4</c:v>
                </c:pt>
                <c:pt idx="41">
                  <c:v>6.1872765850684846E-4</c:v>
                </c:pt>
                <c:pt idx="42">
                  <c:v>5.4405363075602181E-4</c:v>
                </c:pt>
                <c:pt idx="43">
                  <c:v>4.7839198566477804E-4</c:v>
                </c:pt>
                <c:pt idx="44">
                  <c:v>4.2065502187764957E-4</c:v>
                </c:pt>
                <c:pt idx="45">
                  <c:v>3.6988631234069176E-4</c:v>
                </c:pt>
                <c:pt idx="46">
                  <c:v>3.2524486085129816E-4</c:v>
                </c:pt>
                <c:pt idx="47">
                  <c:v>2.8599117074855519E-4</c:v>
                </c:pt>
                <c:pt idx="48">
                  <c:v>2.514749949685571E-4</c:v>
                </c:pt>
                <c:pt idx="49">
                  <c:v>2.211245645413174E-4</c:v>
                </c:pt>
                <c:pt idx="50">
                  <c:v>1.9443711709667559E-4</c:v>
                </c:pt>
                <c:pt idx="51">
                  <c:v>1.7097056848155968E-4</c:v>
                </c:pt>
                <c:pt idx="52">
                  <c:v>1.5033618952688864E-4</c:v>
                </c:pt>
                <c:pt idx="53">
                  <c:v>1.3219216665295378E-4</c:v>
                </c:pt>
                <c:pt idx="54">
                  <c:v>1.162379396431146E-4</c:v>
                </c:pt>
                <c:pt idx="55">
                  <c:v>1.0220922278963523E-4</c:v>
                </c:pt>
                <c:pt idx="56">
                  <c:v>8.987362693571371E-5</c:v>
                </c:pt>
                <c:pt idx="57">
                  <c:v>7.9026809891748242E-5</c:v>
                </c:pt>
                <c:pt idx="58">
                  <c:v>6.9489091456537234E-5</c:v>
                </c:pt>
                <c:pt idx="59">
                  <c:v>6.1102476970403466E-5</c:v>
                </c:pt>
                <c:pt idx="60">
                  <c:v>5.3728040094665101E-5</c:v>
                </c:pt>
                <c:pt idx="61">
                  <c:v>4.7243621462550341E-5</c:v>
                </c:pt>
                <c:pt idx="62">
                  <c:v>4.1541805079139111E-5</c:v>
                </c:pt>
                <c:pt idx="63">
                  <c:v>3.6528138948898177E-5</c:v>
                </c:pt>
                <c:pt idx="64">
                  <c:v>3.2119570455065633E-5</c:v>
                </c:pt>
                <c:pt idx="65">
                  <c:v>2.8243070572557706E-5</c:v>
                </c:pt>
                <c:pt idx="66">
                  <c:v>2.483442412414556E-5</c:v>
                </c:pt>
                <c:pt idx="67">
                  <c:v>2.1837166040196953E-5</c:v>
                </c:pt>
                <c:pt idx="68">
                  <c:v>1.9201646000862834E-5</c:v>
                </c:pt>
                <c:pt idx="69">
                  <c:v>1.6884205966275966E-5</c:v>
                </c:pt>
                <c:pt idx="70">
                  <c:v>1.4846456970346105E-5</c:v>
                </c:pt>
                <c:pt idx="71">
                  <c:v>1.305464319806295E-5</c:v>
                </c:pt>
                <c:pt idx="72">
                  <c:v>1.1479082812089832E-5</c:v>
                </c:pt>
                <c:pt idx="73">
                  <c:v>1.0093676265803127E-5</c:v>
                </c:pt>
                <c:pt idx="74">
                  <c:v>8.8754739578613667E-6</c:v>
                </c:pt>
                <c:pt idx="75">
                  <c:v>7.8042960663953381E-6</c:v>
                </c:pt>
                <c:pt idx="76">
                  <c:v>6.8623982652786701E-6</c:v>
                </c:pt>
                <c:pt idx="77">
                  <c:v>6.0341777849864152E-6</c:v>
                </c:pt>
                <c:pt idx="78">
                  <c:v>5.3059149488673633E-6</c:v>
                </c:pt>
                <c:pt idx="79">
                  <c:v>4.6655459033144049E-6</c:v>
                </c:pt>
                <c:pt idx="80">
                  <c:v>4.1024627770523205E-6</c:v>
                </c:pt>
                <c:pt idx="81">
                  <c:v>3.607337959132212E-6</c:v>
                </c:pt>
                <c:pt idx="82">
                  <c:v>3.1719695847541855E-6</c:v>
                </c:pt>
                <c:pt idx="83">
                  <c:v>2.7891456693528177E-6</c:v>
                </c:pt>
                <c:pt idx="84">
                  <c:v>2.452524640292994E-6</c:v>
                </c:pt>
                <c:pt idx="85">
                  <c:v>2.1565302871541878E-6</c:v>
                </c:pt>
                <c:pt idx="86">
                  <c:v>1.8962593904286819E-6</c:v>
                </c:pt>
                <c:pt idx="87">
                  <c:v>1.6674004984803924E-6</c:v>
                </c:pt>
                <c:pt idx="88">
                  <c:v>1.4661625072844827E-6</c:v>
                </c:pt>
                <c:pt idx="89">
                  <c:v>1.2892118598535964E-6</c:v>
                </c:pt>
                <c:pt idx="90">
                  <c:v>1.1336173250436793E-6</c:v>
                </c:pt>
                <c:pt idx="91">
                  <c:v>9.9680144098668334E-7</c:v>
                </c:pt>
                <c:pt idx="92">
                  <c:v>8.7649781879863668E-7</c:v>
                </c:pt>
                <c:pt idx="93">
                  <c:v>7.707135992884562E-7</c:v>
                </c:pt>
                <c:pt idx="94">
                  <c:v>6.7769644075364237E-7</c:v>
                </c:pt>
                <c:pt idx="95">
                  <c:v>5.9590549100751297E-7</c:v>
                </c:pt>
                <c:pt idx="96">
                  <c:v>5.2398586278246812E-7</c:v>
                </c:pt>
                <c:pt idx="97">
                  <c:v>4.6074618968803225E-7</c:v>
                </c:pt>
                <c:pt idx="98">
                  <c:v>4.0513889093257992E-7</c:v>
                </c:pt>
                <c:pt idx="99">
                  <c:v>3.562428178889926E-7</c:v>
                </c:pt>
                <c:pt idx="100">
                  <c:v>3.1324799504032105E-7</c:v>
                </c:pt>
                <c:pt idx="101">
                  <c:v>2.7544220253545514E-7</c:v>
                </c:pt>
                <c:pt idx="102">
                  <c:v>2.4219917809152082E-7</c:v>
                </c:pt>
                <c:pt idx="103">
                  <c:v>2.129682428046131E-7</c:v>
                </c:pt>
                <c:pt idx="104">
                  <c:v>1.8726517901784938E-7</c:v>
                </c:pt>
                <c:pt idx="105">
                  <c:v>1.6466420913638476E-7</c:v>
                </c:pt>
                <c:pt idx="106">
                  <c:v>1.4479094251647624E-7</c:v>
                </c:pt>
                <c:pt idx="107">
                  <c:v>1.273161735920739E-7</c:v>
                </c:pt>
                <c:pt idx="108">
                  <c:v>1.1195042850337548E-7</c:v>
                </c:pt>
                <c:pt idx="109">
                  <c:v>9.8439169890899106E-8</c:v>
                </c:pt>
                <c:pt idx="110">
                  <c:v>8.6558580421307808E-8</c:v>
                </c:pt>
                <c:pt idx="111">
                  <c:v>7.6111855198046511E-8</c:v>
                </c:pt>
                <c:pt idx="112">
                  <c:v>6.6925941639661571E-8</c:v>
                </c:pt>
                <c:pt idx="113">
                  <c:v>5.8848672821081705E-8</c:v>
                </c:pt>
                <c:pt idx="114">
                  <c:v>5.1746246790951145E-8</c:v>
                </c:pt>
                <c:pt idx="115">
                  <c:v>4.5501010109284616E-8</c:v>
                </c:pt>
                <c:pt idx="116">
                  <c:v>4.0009508889198533E-8</c:v>
                </c:pt>
                <c:pt idx="117">
                  <c:v>3.5180775057743593E-8</c:v>
                </c:pt>
                <c:pt idx="118">
                  <c:v>3.0934819447326256E-8</c:v>
                </c:pt>
                <c:pt idx="119">
                  <c:v>2.7201306755407558E-8</c:v>
                </c:pt>
                <c:pt idx="120">
                  <c:v>2.3918390422858367E-8</c:v>
                </c:pt>
                <c:pt idx="121">
                  <c:v>2.103168813044442E-8</c:v>
                </c:pt>
                <c:pt idx="122">
                  <c:v>1.8493380942287332E-8</c:v>
                </c:pt>
                <c:pt idx="123">
                  <c:v>1.626142117339058E-8</c:v>
                </c:pt>
                <c:pt idx="124">
                  <c:v>1.4298835859360704E-8</c:v>
                </c:pt>
                <c:pt idx="125">
                  <c:v>1.257311429012749E-8</c:v>
                </c:pt>
                <c:pt idx="126">
                  <c:v>1.1055669462008672E-8</c:v>
                </c:pt>
                <c:pt idx="127">
                  <c:v>9.7213645269386407E-9</c:v>
                </c:pt>
                <c:pt idx="128">
                  <c:v>8.5480963943770917E-9</c:v>
                </c:pt>
                <c:pt idx="129">
                  <c:v>7.5164295881591798E-9</c:v>
                </c:pt>
                <c:pt idx="130">
                  <c:v>6.6092742930365062E-9</c:v>
                </c:pt>
                <c:pt idx="131">
                  <c:v>5.81160325767004E-9</c:v>
                </c:pt>
                <c:pt idx="132">
                  <c:v>5.1102028645029561E-9</c:v>
                </c:pt>
                <c:pt idx="133">
                  <c:v>4.4934542429250201E-9</c:v>
                </c:pt>
                <c:pt idx="134">
                  <c:v>3.9511407998133718E-9</c:v>
                </c:pt>
                <c:pt idx="135">
                  <c:v>3.4742789791462459E-9</c:v>
                </c:pt>
                <c:pt idx="136">
                  <c:v>3.0549694471803138E-9</c:v>
                </c:pt>
                <c:pt idx="137">
                  <c:v>2.6862662380378658E-9</c:v>
                </c:pt>
                <c:pt idx="138">
                  <c:v>2.3620616920677827E-9</c:v>
                </c:pt>
                <c:pt idx="139">
                  <c:v>2.0769852809561492E-9</c:v>
                </c:pt>
                <c:pt idx="140">
                  <c:v>1.8263146435993752E-9</c:v>
                </c:pt>
                <c:pt idx="141">
                  <c:v>1.6058973590270336E-9</c:v>
                </c:pt>
                <c:pt idx="142">
                  <c:v>1.4120821605237733E-9</c:v>
                </c:pt>
                <c:pt idx="143">
                  <c:v>1.2416584514950396E-9</c:v>
                </c:pt>
                <c:pt idx="144">
                  <c:v>1.0918031211421916E-9</c:v>
                </c:pt>
                <c:pt idx="145">
                  <c:v>9.600337789353767E-10</c:v>
                </c:pt>
                <c:pt idx="146">
                  <c:v>8.4416763320179517E-10</c:v>
                </c:pt>
                <c:pt idx="147">
                  <c:v>7.422853326429589E-10</c:v>
                </c:pt>
                <c:pt idx="148">
                  <c:v>6.5269917180673839E-10</c:v>
                </c:pt>
                <c:pt idx="149">
                  <c:v>5.7392513383006391E-10</c:v>
                </c:pt>
                <c:pt idx="150">
                  <c:v>5.0465830733333102E-10</c:v>
                </c:pt>
                <c:pt idx="151">
                  <c:v>4.4375127024137804E-10</c:v>
                </c:pt>
                <c:pt idx="152">
                  <c:v>3.9019508245362605E-10</c:v>
                </c:pt>
                <c:pt idx="153">
                  <c:v>3.4310257250232569E-10</c:v>
                </c:pt>
                <c:pt idx="154">
                  <c:v>3.016936413382524E-10</c:v>
                </c:pt>
                <c:pt idx="155">
                  <c:v>2.6528233979742824E-10</c:v>
                </c:pt>
                <c:pt idx="156">
                  <c:v>2.3326550568394591E-10</c:v>
                </c:pt>
                <c:pt idx="157">
                  <c:v>2.0511277223933132E-10</c:v>
                </c:pt>
                <c:pt idx="158">
                  <c:v>1.8035778248630885E-10</c:v>
                </c:pt>
                <c:pt idx="159">
                  <c:v>1.585904639103747E-10</c:v>
                </c:pt>
                <c:pt idx="160">
                  <c:v>1.3945023550739864E-10</c:v>
                </c:pt>
                <c:pt idx="161">
                  <c:v>1.22620034670299E-10</c:v>
                </c:pt>
                <c:pt idx="162">
                  <c:v>1.0782106496871097E-10</c:v>
                </c:pt>
                <c:pt idx="163">
                  <c:v>9.4808177817314966E-11</c:v>
                </c:pt>
                <c:pt idx="164">
                  <c:v>8.3365811529018163E-11</c:v>
                </c:pt>
                <c:pt idx="165">
                  <c:v>7.3304420482412638E-11</c:v>
                </c:pt>
                <c:pt idx="166">
                  <c:v>6.4457335251776507E-11</c:v>
                </c:pt>
                <c:pt idx="167">
                  <c:v>5.6678001686907009E-11</c:v>
                </c:pt>
                <c:pt idx="168">
                  <c:v>4.9837553207452609E-11</c:v>
                </c:pt>
                <c:pt idx="169">
                  <c:v>4.3822676096208399E-11</c:v>
                </c:pt>
                <c:pt idx="170">
                  <c:v>3.8533732429424686E-11</c:v>
                </c:pt>
                <c:pt idx="171">
                  <c:v>3.3883109550011293E-11</c:v>
                </c:pt>
                <c:pt idx="172">
                  <c:v>2.9793768742251354E-11</c:v>
                </c:pt>
                <c:pt idx="173">
                  <c:v>2.6197969066462345E-11</c:v>
                </c:pt>
                <c:pt idx="174">
                  <c:v>2.3036145213613477E-11</c:v>
                </c:pt>
                <c:pt idx="175">
                  <c:v>2.0255920791280774E-11</c:v>
                </c:pt>
                <c:pt idx="176">
                  <c:v>1.7811240695781398E-11</c:v>
                </c:pt>
                <c:pt idx="177">
                  <c:v>1.56616081980147E-11</c:v>
                </c:pt>
                <c:pt idx="178">
                  <c:v>1.3771414105150831E-11</c:v>
                </c:pt>
                <c:pt idx="179">
                  <c:v>1.2109346885563679E-11</c:v>
                </c:pt>
                <c:pt idx="180">
                  <c:v>1.0647873985581835E-11</c:v>
                </c:pt>
                <c:pt idx="181">
                  <c:v>9.3627857459426608E-12</c:v>
                </c:pt>
                <c:pt idx="182">
                  <c:v>8.2327943628116344E-12</c:v>
                </c:pt>
                <c:pt idx="183">
                  <c:v>7.2391812500585171E-12</c:v>
                </c:pt>
                <c:pt idx="184">
                  <c:v>6.3654869612583615E-12</c:v>
                </c:pt>
                <c:pt idx="185">
                  <c:v>5.5972385348995813E-12</c:v>
                </c:pt>
                <c:pt idx="186">
                  <c:v>4.921709746204812E-12</c:v>
                </c:pt>
                <c:pt idx="187">
                  <c:v>4.3277102940766365E-12</c:v>
                </c:pt>
                <c:pt idx="188">
                  <c:v>3.8054004309984272E-12</c:v>
                </c:pt>
                <c:pt idx="189">
                  <c:v>3.3461279651882659E-12</c:v>
                </c:pt>
                <c:pt idx="190">
                  <c:v>2.9422849349069276E-12</c:v>
                </c:pt>
                <c:pt idx="191">
                  <c:v>2.5871815806940177E-12</c:v>
                </c:pt>
                <c:pt idx="192">
                  <c:v>2.2749355278516396E-12</c:v>
                </c:pt>
                <c:pt idx="193">
                  <c:v>2.0003743434557549E-12</c:v>
                </c:pt>
              </c:numCache>
            </c:numRef>
          </c:yVal>
          <c:smooth val="1"/>
        </c:ser>
        <c:ser>
          <c:idx val="1"/>
          <c:order val="1"/>
          <c:tx>
            <c:v>Gamma (Continuous)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'Exponential-Dist'!$B$17:$B$210</c:f>
              <c:numCache>
                <c:formatCode>General</c:formatCode>
                <c:ptCount val="194"/>
                <c:pt idx="0">
                  <c:v>97</c:v>
                </c:pt>
                <c:pt idx="1">
                  <c:v>111</c:v>
                </c:pt>
                <c:pt idx="2">
                  <c:v>125</c:v>
                </c:pt>
                <c:pt idx="3">
                  <c:v>139</c:v>
                </c:pt>
                <c:pt idx="4">
                  <c:v>153</c:v>
                </c:pt>
                <c:pt idx="5">
                  <c:v>167</c:v>
                </c:pt>
                <c:pt idx="6">
                  <c:v>181</c:v>
                </c:pt>
                <c:pt idx="7">
                  <c:v>195</c:v>
                </c:pt>
                <c:pt idx="8">
                  <c:v>209</c:v>
                </c:pt>
                <c:pt idx="9">
                  <c:v>223</c:v>
                </c:pt>
                <c:pt idx="10">
                  <c:v>237</c:v>
                </c:pt>
                <c:pt idx="11">
                  <c:v>251</c:v>
                </c:pt>
                <c:pt idx="12">
                  <c:v>265</c:v>
                </c:pt>
                <c:pt idx="13">
                  <c:v>279</c:v>
                </c:pt>
                <c:pt idx="14">
                  <c:v>293</c:v>
                </c:pt>
                <c:pt idx="15">
                  <c:v>307</c:v>
                </c:pt>
                <c:pt idx="16">
                  <c:v>321</c:v>
                </c:pt>
                <c:pt idx="17">
                  <c:v>335</c:v>
                </c:pt>
                <c:pt idx="18">
                  <c:v>349</c:v>
                </c:pt>
                <c:pt idx="19">
                  <c:v>363</c:v>
                </c:pt>
                <c:pt idx="20">
                  <c:v>377</c:v>
                </c:pt>
                <c:pt idx="21">
                  <c:v>391</c:v>
                </c:pt>
                <c:pt idx="22">
                  <c:v>405</c:v>
                </c:pt>
                <c:pt idx="23">
                  <c:v>419</c:v>
                </c:pt>
                <c:pt idx="24">
                  <c:v>433</c:v>
                </c:pt>
                <c:pt idx="25">
                  <c:v>447</c:v>
                </c:pt>
                <c:pt idx="26">
                  <c:v>461</c:v>
                </c:pt>
                <c:pt idx="27">
                  <c:v>475</c:v>
                </c:pt>
                <c:pt idx="28">
                  <c:v>489</c:v>
                </c:pt>
                <c:pt idx="29">
                  <c:v>503</c:v>
                </c:pt>
                <c:pt idx="30">
                  <c:v>517</c:v>
                </c:pt>
                <c:pt idx="31">
                  <c:v>531</c:v>
                </c:pt>
                <c:pt idx="32">
                  <c:v>545</c:v>
                </c:pt>
                <c:pt idx="33">
                  <c:v>559</c:v>
                </c:pt>
                <c:pt idx="34">
                  <c:v>573</c:v>
                </c:pt>
                <c:pt idx="35">
                  <c:v>587</c:v>
                </c:pt>
                <c:pt idx="36">
                  <c:v>601</c:v>
                </c:pt>
                <c:pt idx="37">
                  <c:v>615</c:v>
                </c:pt>
                <c:pt idx="38">
                  <c:v>629</c:v>
                </c:pt>
                <c:pt idx="39">
                  <c:v>643</c:v>
                </c:pt>
                <c:pt idx="40">
                  <c:v>657</c:v>
                </c:pt>
                <c:pt idx="41">
                  <c:v>671</c:v>
                </c:pt>
                <c:pt idx="42">
                  <c:v>685</c:v>
                </c:pt>
                <c:pt idx="43">
                  <c:v>699</c:v>
                </c:pt>
                <c:pt idx="44">
                  <c:v>713</c:v>
                </c:pt>
                <c:pt idx="45">
                  <c:v>727</c:v>
                </c:pt>
                <c:pt idx="46">
                  <c:v>741</c:v>
                </c:pt>
                <c:pt idx="47">
                  <c:v>755</c:v>
                </c:pt>
                <c:pt idx="48">
                  <c:v>769</c:v>
                </c:pt>
                <c:pt idx="49">
                  <c:v>783</c:v>
                </c:pt>
                <c:pt idx="50">
                  <c:v>797</c:v>
                </c:pt>
                <c:pt idx="51">
                  <c:v>811</c:v>
                </c:pt>
                <c:pt idx="52">
                  <c:v>825</c:v>
                </c:pt>
                <c:pt idx="53">
                  <c:v>839</c:v>
                </c:pt>
                <c:pt idx="54">
                  <c:v>853</c:v>
                </c:pt>
                <c:pt idx="55">
                  <c:v>867</c:v>
                </c:pt>
                <c:pt idx="56">
                  <c:v>881</c:v>
                </c:pt>
                <c:pt idx="57">
                  <c:v>895</c:v>
                </c:pt>
                <c:pt idx="58">
                  <c:v>909</c:v>
                </c:pt>
                <c:pt idx="59">
                  <c:v>923</c:v>
                </c:pt>
                <c:pt idx="60">
                  <c:v>937</c:v>
                </c:pt>
                <c:pt idx="61">
                  <c:v>951</c:v>
                </c:pt>
                <c:pt idx="62">
                  <c:v>965</c:v>
                </c:pt>
                <c:pt idx="63">
                  <c:v>979</c:v>
                </c:pt>
                <c:pt idx="64">
                  <c:v>993</c:v>
                </c:pt>
                <c:pt idx="65">
                  <c:v>1007</c:v>
                </c:pt>
                <c:pt idx="66">
                  <c:v>1021</c:v>
                </c:pt>
                <c:pt idx="67">
                  <c:v>1035</c:v>
                </c:pt>
                <c:pt idx="68">
                  <c:v>1049</c:v>
                </c:pt>
                <c:pt idx="69">
                  <c:v>1063</c:v>
                </c:pt>
                <c:pt idx="70">
                  <c:v>1077</c:v>
                </c:pt>
                <c:pt idx="71">
                  <c:v>1091</c:v>
                </c:pt>
                <c:pt idx="72">
                  <c:v>1105</c:v>
                </c:pt>
                <c:pt idx="73">
                  <c:v>1119</c:v>
                </c:pt>
                <c:pt idx="74">
                  <c:v>1133</c:v>
                </c:pt>
                <c:pt idx="75">
                  <c:v>1147</c:v>
                </c:pt>
                <c:pt idx="76">
                  <c:v>1161</c:v>
                </c:pt>
                <c:pt idx="77">
                  <c:v>1175</c:v>
                </c:pt>
                <c:pt idx="78">
                  <c:v>1189</c:v>
                </c:pt>
                <c:pt idx="79">
                  <c:v>1203</c:v>
                </c:pt>
                <c:pt idx="80">
                  <c:v>1217</c:v>
                </c:pt>
                <c:pt idx="81">
                  <c:v>1231</c:v>
                </c:pt>
                <c:pt idx="82">
                  <c:v>1245</c:v>
                </c:pt>
                <c:pt idx="83">
                  <c:v>1259</c:v>
                </c:pt>
                <c:pt idx="84">
                  <c:v>1273</c:v>
                </c:pt>
                <c:pt idx="85">
                  <c:v>1287</c:v>
                </c:pt>
                <c:pt idx="86">
                  <c:v>1301</c:v>
                </c:pt>
                <c:pt idx="87">
                  <c:v>1315</c:v>
                </c:pt>
                <c:pt idx="88">
                  <c:v>1329</c:v>
                </c:pt>
                <c:pt idx="89">
                  <c:v>1343</c:v>
                </c:pt>
                <c:pt idx="90">
                  <c:v>1357</c:v>
                </c:pt>
                <c:pt idx="91">
                  <c:v>1371</c:v>
                </c:pt>
                <c:pt idx="92">
                  <c:v>1385</c:v>
                </c:pt>
                <c:pt idx="93">
                  <c:v>1399</c:v>
                </c:pt>
                <c:pt idx="94">
                  <c:v>1413</c:v>
                </c:pt>
                <c:pt idx="95">
                  <c:v>1427</c:v>
                </c:pt>
                <c:pt idx="96">
                  <c:v>1441</c:v>
                </c:pt>
                <c:pt idx="97">
                  <c:v>1455</c:v>
                </c:pt>
                <c:pt idx="98">
                  <c:v>1469</c:v>
                </c:pt>
                <c:pt idx="99">
                  <c:v>1483</c:v>
                </c:pt>
                <c:pt idx="100">
                  <c:v>1497</c:v>
                </c:pt>
                <c:pt idx="101">
                  <c:v>1511</c:v>
                </c:pt>
                <c:pt idx="102">
                  <c:v>1525</c:v>
                </c:pt>
                <c:pt idx="103">
                  <c:v>1539</c:v>
                </c:pt>
                <c:pt idx="104">
                  <c:v>1553</c:v>
                </c:pt>
                <c:pt idx="105">
                  <c:v>1567</c:v>
                </c:pt>
                <c:pt idx="106">
                  <c:v>1581</c:v>
                </c:pt>
                <c:pt idx="107">
                  <c:v>1595</c:v>
                </c:pt>
                <c:pt idx="108">
                  <c:v>1609</c:v>
                </c:pt>
                <c:pt idx="109">
                  <c:v>1623</c:v>
                </c:pt>
                <c:pt idx="110">
                  <c:v>1637</c:v>
                </c:pt>
                <c:pt idx="111">
                  <c:v>1651</c:v>
                </c:pt>
                <c:pt idx="112">
                  <c:v>1665</c:v>
                </c:pt>
                <c:pt idx="113">
                  <c:v>1679</c:v>
                </c:pt>
                <c:pt idx="114">
                  <c:v>1693</c:v>
                </c:pt>
                <c:pt idx="115">
                  <c:v>1707</c:v>
                </c:pt>
                <c:pt idx="116">
                  <c:v>1721</c:v>
                </c:pt>
                <c:pt idx="117">
                  <c:v>1735</c:v>
                </c:pt>
                <c:pt idx="118">
                  <c:v>1749</c:v>
                </c:pt>
                <c:pt idx="119">
                  <c:v>1763</c:v>
                </c:pt>
                <c:pt idx="120">
                  <c:v>1777</c:v>
                </c:pt>
                <c:pt idx="121">
                  <c:v>1791</c:v>
                </c:pt>
                <c:pt idx="122">
                  <c:v>1805</c:v>
                </c:pt>
                <c:pt idx="123">
                  <c:v>1819</c:v>
                </c:pt>
                <c:pt idx="124">
                  <c:v>1833</c:v>
                </c:pt>
                <c:pt idx="125">
                  <c:v>1847</c:v>
                </c:pt>
                <c:pt idx="126">
                  <c:v>1861</c:v>
                </c:pt>
                <c:pt idx="127">
                  <c:v>1875</c:v>
                </c:pt>
                <c:pt idx="128">
                  <c:v>1889</c:v>
                </c:pt>
                <c:pt idx="129">
                  <c:v>1903</c:v>
                </c:pt>
                <c:pt idx="130">
                  <c:v>1917</c:v>
                </c:pt>
                <c:pt idx="131">
                  <c:v>1931</c:v>
                </c:pt>
                <c:pt idx="132">
                  <c:v>1945</c:v>
                </c:pt>
                <c:pt idx="133">
                  <c:v>1959</c:v>
                </c:pt>
                <c:pt idx="134">
                  <c:v>1973</c:v>
                </c:pt>
                <c:pt idx="135">
                  <c:v>1987</c:v>
                </c:pt>
                <c:pt idx="136">
                  <c:v>2001</c:v>
                </c:pt>
                <c:pt idx="137">
                  <c:v>2015</c:v>
                </c:pt>
                <c:pt idx="138">
                  <c:v>2029</c:v>
                </c:pt>
                <c:pt idx="139">
                  <c:v>2043</c:v>
                </c:pt>
                <c:pt idx="140">
                  <c:v>2057</c:v>
                </c:pt>
                <c:pt idx="141">
                  <c:v>2071</c:v>
                </c:pt>
                <c:pt idx="142">
                  <c:v>2085</c:v>
                </c:pt>
                <c:pt idx="143">
                  <c:v>2099</c:v>
                </c:pt>
                <c:pt idx="144">
                  <c:v>2113</c:v>
                </c:pt>
                <c:pt idx="145">
                  <c:v>2127</c:v>
                </c:pt>
                <c:pt idx="146">
                  <c:v>2141</c:v>
                </c:pt>
                <c:pt idx="147">
                  <c:v>2155</c:v>
                </c:pt>
                <c:pt idx="148">
                  <c:v>2169</c:v>
                </c:pt>
                <c:pt idx="149">
                  <c:v>2183</c:v>
                </c:pt>
                <c:pt idx="150">
                  <c:v>2197</c:v>
                </c:pt>
                <c:pt idx="151">
                  <c:v>2211</c:v>
                </c:pt>
                <c:pt idx="152">
                  <c:v>2225</c:v>
                </c:pt>
                <c:pt idx="153">
                  <c:v>2239</c:v>
                </c:pt>
                <c:pt idx="154">
                  <c:v>2253</c:v>
                </c:pt>
                <c:pt idx="155">
                  <c:v>2267</c:v>
                </c:pt>
                <c:pt idx="156">
                  <c:v>2281</c:v>
                </c:pt>
                <c:pt idx="157">
                  <c:v>2295</c:v>
                </c:pt>
                <c:pt idx="158">
                  <c:v>2309</c:v>
                </c:pt>
                <c:pt idx="159">
                  <c:v>2323</c:v>
                </c:pt>
                <c:pt idx="160">
                  <c:v>2337</c:v>
                </c:pt>
                <c:pt idx="161">
                  <c:v>2351</c:v>
                </c:pt>
                <c:pt idx="162">
                  <c:v>2365</c:v>
                </c:pt>
                <c:pt idx="163">
                  <c:v>2379</c:v>
                </c:pt>
                <c:pt idx="164">
                  <c:v>2393</c:v>
                </c:pt>
                <c:pt idx="165">
                  <c:v>2407</c:v>
                </c:pt>
                <c:pt idx="166">
                  <c:v>2421</c:v>
                </c:pt>
                <c:pt idx="167">
                  <c:v>2435</c:v>
                </c:pt>
                <c:pt idx="168">
                  <c:v>2449</c:v>
                </c:pt>
                <c:pt idx="169">
                  <c:v>2463</c:v>
                </c:pt>
                <c:pt idx="170">
                  <c:v>2477</c:v>
                </c:pt>
                <c:pt idx="171">
                  <c:v>2491</c:v>
                </c:pt>
                <c:pt idx="172">
                  <c:v>2505</c:v>
                </c:pt>
                <c:pt idx="173">
                  <c:v>2519</c:v>
                </c:pt>
                <c:pt idx="174">
                  <c:v>2533</c:v>
                </c:pt>
                <c:pt idx="175">
                  <c:v>2547</c:v>
                </c:pt>
                <c:pt idx="176">
                  <c:v>2561</c:v>
                </c:pt>
                <c:pt idx="177">
                  <c:v>2575</c:v>
                </c:pt>
                <c:pt idx="178">
                  <c:v>2589</c:v>
                </c:pt>
                <c:pt idx="179">
                  <c:v>2603</c:v>
                </c:pt>
                <c:pt idx="180">
                  <c:v>2617</c:v>
                </c:pt>
                <c:pt idx="181">
                  <c:v>2631</c:v>
                </c:pt>
                <c:pt idx="182">
                  <c:v>2645</c:v>
                </c:pt>
                <c:pt idx="183">
                  <c:v>2659</c:v>
                </c:pt>
                <c:pt idx="184">
                  <c:v>2673</c:v>
                </c:pt>
                <c:pt idx="185">
                  <c:v>2687</c:v>
                </c:pt>
                <c:pt idx="186">
                  <c:v>2701</c:v>
                </c:pt>
                <c:pt idx="187">
                  <c:v>2715</c:v>
                </c:pt>
                <c:pt idx="188">
                  <c:v>2729</c:v>
                </c:pt>
                <c:pt idx="189">
                  <c:v>2743</c:v>
                </c:pt>
                <c:pt idx="190">
                  <c:v>2757</c:v>
                </c:pt>
                <c:pt idx="191">
                  <c:v>2771</c:v>
                </c:pt>
                <c:pt idx="192">
                  <c:v>2785</c:v>
                </c:pt>
                <c:pt idx="193">
                  <c:v>2799</c:v>
                </c:pt>
              </c:numCache>
            </c:numRef>
          </c:xVal>
          <c:yVal>
            <c:numRef>
              <c:f>'Exponential-Dist'!$I$17:$I$210</c:f>
              <c:numCache>
                <c:formatCode>0.00%</c:formatCode>
                <c:ptCount val="194"/>
                <c:pt idx="0">
                  <c:v>7.1229472606728989E-2</c:v>
                </c:pt>
                <c:pt idx="1">
                  <c:v>8.8846726758708611E-2</c:v>
                </c:pt>
                <c:pt idx="2">
                  <c:v>9.2939840731418644E-2</c:v>
                </c:pt>
                <c:pt idx="3">
                  <c:v>8.996121064378787E-2</c:v>
                </c:pt>
                <c:pt idx="4">
                  <c:v>8.3737793883351175E-2</c:v>
                </c:pt>
                <c:pt idx="5">
                  <c:v>7.6120890366848493E-2</c:v>
                </c:pt>
                <c:pt idx="6">
                  <c:v>6.8105243868624155E-2</c:v>
                </c:pt>
                <c:pt idx="7">
                  <c:v>6.024160280514157E-2</c:v>
                </c:pt>
                <c:pt idx="8">
                  <c:v>5.2829327445350516E-2</c:v>
                </c:pt>
                <c:pt idx="9">
                  <c:v>4.601888828795575E-2</c:v>
                </c:pt>
                <c:pt idx="10">
                  <c:v>3.9870906042182463E-2</c:v>
                </c:pt>
                <c:pt idx="11">
                  <c:v>3.4391874220755292E-2</c:v>
                </c:pt>
                <c:pt idx="12">
                  <c:v>2.9556428832797743E-2</c:v>
                </c:pt>
                <c:pt idx="13">
                  <c:v>2.5321455946238913E-2</c:v>
                </c:pt>
                <c:pt idx="14">
                  <c:v>2.1635071458620647E-2</c:v>
                </c:pt>
                <c:pt idx="15">
                  <c:v>1.8442302482973183E-2</c:v>
                </c:pt>
                <c:pt idx="16">
                  <c:v>1.5688615270306627E-2</c:v>
                </c:pt>
                <c:pt idx="17">
                  <c:v>1.3322026364557149E-2</c:v>
                </c:pt>
                <c:pt idx="18">
                  <c:v>1.1294280700067105E-2</c:v>
                </c:pt>
                <c:pt idx="19">
                  <c:v>9.5614187707947496E-3</c:v>
                </c:pt>
                <c:pt idx="20">
                  <c:v>8.0839493411020147E-3</c:v>
                </c:pt>
                <c:pt idx="21">
                  <c:v>6.8267738129244027E-3</c:v>
                </c:pt>
                <c:pt idx="22">
                  <c:v>5.7589608758771282E-3</c:v>
                </c:pt>
                <c:pt idx="23">
                  <c:v>4.8534377003802698E-3</c:v>
                </c:pt>
                <c:pt idx="24">
                  <c:v>4.086641735264962E-3</c:v>
                </c:pt>
                <c:pt idx="25">
                  <c:v>3.4381618998173824E-3</c:v>
                </c:pt>
                <c:pt idx="26">
                  <c:v>2.8903874556349685E-3</c:v>
                </c:pt>
                <c:pt idx="27">
                  <c:v>2.4281756435258206E-3</c:v>
                </c:pt>
                <c:pt idx="28">
                  <c:v>2.0385442722106184E-3</c:v>
                </c:pt>
                <c:pt idx="29">
                  <c:v>1.7103921542267475E-3</c:v>
                </c:pt>
                <c:pt idx="30">
                  <c:v>1.4342481151961017E-3</c:v>
                </c:pt>
                <c:pt idx="31">
                  <c:v>1.2020479149574825E-3</c:v>
                </c:pt>
                <c:pt idx="32">
                  <c:v>1.0069375727670415E-3</c:v>
                </c:pt>
                <c:pt idx="33">
                  <c:v>8.431011142151501E-4</c:v>
                </c:pt>
                <c:pt idx="34">
                  <c:v>7.0561053466977608E-4</c:v>
                </c:pt>
                <c:pt idx="35">
                  <c:v>5.902957183890889E-4</c:v>
                </c:pt>
                <c:pt idx="36">
                  <c:v>4.9363210438468919E-4</c:v>
                </c:pt>
                <c:pt idx="37">
                  <c:v>4.1264400820351099E-4</c:v>
                </c:pt>
                <c:pt idx="38">
                  <c:v>3.4482166422189486E-4</c:v>
                </c:pt>
                <c:pt idx="39">
                  <c:v>2.8805022629818655E-4</c:v>
                </c:pt>
                <c:pt idx="40">
                  <c:v>2.4054914255122739E-4</c:v>
                </c:pt>
                <c:pt idx="41">
                  <c:v>2.0082049418168602E-4</c:v>
                </c:pt>
                <c:pt idx="42">
                  <c:v>1.6760505334434406E-4</c:v>
                </c:pt>
                <c:pt idx="43">
                  <c:v>1.398449681236924E-4</c:v>
                </c:pt>
                <c:pt idx="44">
                  <c:v>1.1665212219091892E-4</c:v>
                </c:pt>
                <c:pt idx="45">
                  <c:v>9.7281342312127705E-5</c:v>
                </c:pt>
                <c:pt idx="46">
                  <c:v>8.1107738789332195E-5</c:v>
                </c:pt>
                <c:pt idx="47">
                  <c:v>6.7607562820648504E-5</c:v>
                </c:pt>
                <c:pt idx="48">
                  <c:v>5.6342051601543375E-5</c:v>
                </c:pt>
                <c:pt idx="49">
                  <c:v>4.6943807786803404E-5</c:v>
                </c:pt>
                <c:pt idx="50">
                  <c:v>3.9105325793764578E-5</c:v>
                </c:pt>
                <c:pt idx="51">
                  <c:v>3.2569334414089823E-5</c:v>
                </c:pt>
                <c:pt idx="52">
                  <c:v>2.7120674338299011E-5</c:v>
                </c:pt>
                <c:pt idx="53">
                  <c:v>2.2579471432360165E-5</c:v>
                </c:pt>
                <c:pt idx="54">
                  <c:v>1.8795402817461948E-5</c:v>
                </c:pt>
                <c:pt idx="55">
                  <c:v>1.5642883769206861E-5</c:v>
                </c:pt>
                <c:pt idx="56">
                  <c:v>1.3017029875772579E-5</c:v>
                </c:pt>
                <c:pt idx="57">
                  <c:v>1.0830271409689729E-5</c:v>
                </c:pt>
                <c:pt idx="58">
                  <c:v>9.0095159968051064E-6</c:v>
                </c:pt>
                <c:pt idx="59">
                  <c:v>7.4937719269918546E-6</c:v>
                </c:pt>
                <c:pt idx="60">
                  <c:v>6.2321582107172091E-6</c:v>
                </c:pt>
                <c:pt idx="61">
                  <c:v>5.1822391630151898E-6</c:v>
                </c:pt>
                <c:pt idx="62">
                  <c:v>4.3086311464213267E-6</c:v>
                </c:pt>
                <c:pt idx="63">
                  <c:v>3.5818374443108425E-6</c:v>
                </c:pt>
                <c:pt idx="64">
                  <c:v>2.9772742631273275E-6</c:v>
                </c:pt>
                <c:pt idx="65">
                  <c:v>2.4744567892476255E-6</c:v>
                </c:pt>
                <c:pt idx="66">
                  <c:v>2.0563192233424843E-6</c:v>
                </c:pt>
                <c:pt idx="67">
                  <c:v>1.7086469162874707E-6</c:v>
                </c:pt>
                <c:pt idx="68">
                  <c:v>1.4196022629642258E-6</c:v>
                </c:pt>
                <c:pt idx="69">
                  <c:v>1.1793289915740246E-6</c:v>
                </c:pt>
                <c:pt idx="70">
                  <c:v>9.7962196954348713E-7</c:v>
                </c:pt>
                <c:pt idx="71">
                  <c:v>8.1365175308434345E-7</c:v>
                </c:pt>
                <c:pt idx="72">
                  <c:v>6.757348622876691E-7</c:v>
                </c:pt>
                <c:pt idx="73">
                  <c:v>5.6114223134784424E-7</c:v>
                </c:pt>
                <c:pt idx="74">
                  <c:v>4.659395351769291E-7</c:v>
                </c:pt>
                <c:pt idx="75">
                  <c:v>3.8685410741479132E-7</c:v>
                </c:pt>
                <c:pt idx="76">
                  <c:v>3.2116405190851793E-7</c:v>
                </c:pt>
                <c:pt idx="77">
                  <c:v>2.6660586172067013E-7</c:v>
                </c:pt>
                <c:pt idx="78">
                  <c:v>2.2129747256904864E-7</c:v>
                </c:pt>
                <c:pt idx="79">
                  <c:v>1.836741836402922E-7</c:v>
                </c:pt>
                <c:pt idx="80">
                  <c:v>1.5243530460118393E-7</c:v>
                </c:pt>
                <c:pt idx="81">
                  <c:v>1.2649973946121662E-7</c:v>
                </c:pt>
                <c:pt idx="82">
                  <c:v>1.0496901803325187E-7</c:v>
                </c:pt>
                <c:pt idx="83">
                  <c:v>8.7096531098396213E-8</c:v>
                </c:pt>
                <c:pt idx="84">
                  <c:v>7.2261929773276279E-8</c:v>
                </c:pt>
                <c:pt idx="85">
                  <c:v>5.9949829767091956E-8</c:v>
                </c:pt>
                <c:pt idx="86">
                  <c:v>4.9732095774857044E-8</c:v>
                </c:pt>
                <c:pt idx="87">
                  <c:v>4.1253106153327224E-8</c:v>
                </c:pt>
                <c:pt idx="88">
                  <c:v>3.4217500721744898E-8</c:v>
                </c:pt>
                <c:pt idx="89">
                  <c:v>2.8379993688432137E-8</c:v>
                </c:pt>
                <c:pt idx="90">
                  <c:v>2.3536901538889765E-8</c:v>
                </c:pt>
                <c:pt idx="91">
                  <c:v>1.9519103666709725E-8</c:v>
                </c:pt>
                <c:pt idx="92">
                  <c:v>1.6186188611655439E-8</c:v>
                </c:pt>
                <c:pt idx="93">
                  <c:v>1.3421592170992369E-8</c:v>
                </c:pt>
                <c:pt idx="94">
                  <c:v>1.1128553634165428E-8</c:v>
                </c:pt>
                <c:pt idx="95">
                  <c:v>9.2267590234840213E-9</c:v>
                </c:pt>
                <c:pt idx="96">
                  <c:v>7.6495501044604453E-9</c:v>
                </c:pt>
                <c:pt idx="97">
                  <c:v>6.341607794446702E-9</c:v>
                </c:pt>
                <c:pt idx="98">
                  <c:v>5.2570255926198683E-9</c:v>
                </c:pt>
                <c:pt idx="99">
                  <c:v>4.3577117470050553E-9</c:v>
                </c:pt>
                <c:pt idx="100">
                  <c:v>3.6120606505818387E-9</c:v>
                </c:pt>
                <c:pt idx="101">
                  <c:v>2.9938507228877143E-9</c:v>
                </c:pt>
                <c:pt idx="102">
                  <c:v>2.4813284760227816E-9</c:v>
                </c:pt>
                <c:pt idx="103">
                  <c:v>2.0564481229001785E-9</c:v>
                </c:pt>
                <c:pt idx="104">
                  <c:v>1.7042409705680939E-9</c:v>
                </c:pt>
                <c:pt idx="105">
                  <c:v>1.4122920610759593E-9</c:v>
                </c:pt>
                <c:pt idx="106">
                  <c:v>1.1703035207588641E-9</c:v>
                </c:pt>
                <c:pt idx="107">
                  <c:v>9.6973573615599662E-10</c:v>
                </c:pt>
                <c:pt idx="108">
                  <c:v>8.0350703868248274E-10</c:v>
                </c:pt>
                <c:pt idx="109">
                  <c:v>6.6574423751575296E-10</c:v>
                </c:pt>
                <c:pt idx="110">
                  <c:v>5.5157822753670871E-10</c:v>
                </c:pt>
                <c:pt idx="111">
                  <c:v>4.5697157169399816E-10</c:v>
                </c:pt>
                <c:pt idx="112">
                  <c:v>3.7857672552377153E-10</c:v>
                </c:pt>
                <c:pt idx="113">
                  <c:v>3.1361813146446593E-10</c:v>
                </c:pt>
                <c:pt idx="114">
                  <c:v>2.5979562945366297E-10</c:v>
                </c:pt>
                <c:pt idx="115">
                  <c:v>2.1520196735735908E-10</c:v>
                </c:pt>
                <c:pt idx="116">
                  <c:v>1.7825596554388312E-10</c:v>
                </c:pt>
                <c:pt idx="117">
                  <c:v>1.4764744982187494E-10</c:v>
                </c:pt>
                <c:pt idx="118">
                  <c:v>1.2229040002864622E-10</c:v>
                </c:pt>
                <c:pt idx="119">
                  <c:v>1.0128453631352841E-10</c:v>
                </c:pt>
                <c:pt idx="120">
                  <c:v>8.3884010848578328E-11</c:v>
                </c:pt>
                <c:pt idx="121">
                  <c:v>6.9470318386777308E-11</c:v>
                </c:pt>
                <c:pt idx="122">
                  <c:v>5.7531424069168224E-11</c:v>
                </c:pt>
                <c:pt idx="123">
                  <c:v>4.764288963343688E-11</c:v>
                </c:pt>
                <c:pt idx="124">
                  <c:v>3.9452552336172175E-11</c:v>
                </c:pt>
                <c:pt idx="125">
                  <c:v>3.2669200678014931E-11</c:v>
                </c:pt>
                <c:pt idx="126">
                  <c:v>2.7051250128806714E-11</c:v>
                </c:pt>
                <c:pt idx="127">
                  <c:v>2.2398749521812533E-11</c:v>
                </c:pt>
                <c:pt idx="128">
                  <c:v>1.8545942559455852E-11</c:v>
                </c:pt>
                <c:pt idx="129">
                  <c:v>1.5355161586683153E-11</c:v>
                </c:pt>
                <c:pt idx="130">
                  <c:v>1.271327487728513E-11</c:v>
                </c:pt>
                <c:pt idx="131">
                  <c:v>1.0525358362656334E-11</c:v>
                </c:pt>
                <c:pt idx="132">
                  <c:v>8.7138074533754661E-12</c:v>
                </c:pt>
                <c:pt idx="133">
                  <c:v>7.2138961471068797E-12</c:v>
                </c:pt>
                <c:pt idx="134">
                  <c:v>5.9720006717611795E-12</c:v>
                </c:pt>
                <c:pt idx="135">
                  <c:v>4.943601084050897E-12</c:v>
                </c:pt>
                <c:pt idx="136">
                  <c:v>4.092504113373252E-12</c:v>
                </c:pt>
                <c:pt idx="137">
                  <c:v>3.3875124927362776E-12</c:v>
                </c:pt>
                <c:pt idx="138">
                  <c:v>2.8039792709932954E-12</c:v>
                </c:pt>
                <c:pt idx="139">
                  <c:v>2.3210322552813523E-12</c:v>
                </c:pt>
                <c:pt idx="140">
                  <c:v>1.9211299218113709E-12</c:v>
                </c:pt>
                <c:pt idx="141">
                  <c:v>1.5900614158681492E-12</c:v>
                </c:pt>
                <c:pt idx="142">
                  <c:v>1.3160583733906606E-12</c:v>
                </c:pt>
                <c:pt idx="143">
                  <c:v>1.0892398094597411E-12</c:v>
                </c:pt>
                <c:pt idx="144">
                  <c:v>9.0150109599562711E-13</c:v>
                </c:pt>
                <c:pt idx="145">
                  <c:v>7.460698725481052E-13</c:v>
                </c:pt>
                <c:pt idx="146">
                  <c:v>6.1739502399404955E-13</c:v>
                </c:pt>
                <c:pt idx="147">
                  <c:v>5.1103565823495956E-13</c:v>
                </c:pt>
                <c:pt idx="148">
                  <c:v>4.2288395007972213E-13</c:v>
                </c:pt>
                <c:pt idx="149">
                  <c:v>3.4994229736184934E-13</c:v>
                </c:pt>
                <c:pt idx="150">
                  <c:v>2.8954616482224083E-13</c:v>
                </c:pt>
                <c:pt idx="151">
                  <c:v>2.3958612871410878E-13</c:v>
                </c:pt>
                <c:pt idx="152">
                  <c:v>1.9828583219805296E-13</c:v>
                </c:pt>
                <c:pt idx="153">
                  <c:v>1.6409096303959814E-13</c:v>
                </c:pt>
                <c:pt idx="154">
                  <c:v>1.3566925360919413E-13</c:v>
                </c:pt>
                <c:pt idx="155">
                  <c:v>1.1235457009206584E-13</c:v>
                </c:pt>
                <c:pt idx="156">
                  <c:v>9.3036689463588118E-14</c:v>
                </c:pt>
                <c:pt idx="157">
                  <c:v>7.6827433304060833E-14</c:v>
                </c:pt>
                <c:pt idx="158">
                  <c:v>6.361577931102147E-14</c:v>
                </c:pt>
                <c:pt idx="159">
                  <c:v>5.262457136723242E-14</c:v>
                </c:pt>
                <c:pt idx="160">
                  <c:v>4.3631764867768652E-14</c:v>
                </c:pt>
                <c:pt idx="161">
                  <c:v>3.5971225997855072E-14</c:v>
                </c:pt>
                <c:pt idx="162">
                  <c:v>2.9753977059954195E-14</c:v>
                </c:pt>
                <c:pt idx="163">
                  <c:v>2.4646951146678475E-14</c:v>
                </c:pt>
                <c:pt idx="164">
                  <c:v>2.042810365310288E-14</c:v>
                </c:pt>
                <c:pt idx="165">
                  <c:v>1.6875389974302379E-14</c:v>
                </c:pt>
                <c:pt idx="166">
                  <c:v>1.3988810110276972E-14</c:v>
                </c:pt>
                <c:pt idx="167">
                  <c:v>1.1546319456101628E-14</c:v>
                </c:pt>
                <c:pt idx="168">
                  <c:v>9.5479180117763462E-15</c:v>
                </c:pt>
                <c:pt idx="169">
                  <c:v>7.9936057773011271E-15</c:v>
                </c:pt>
                <c:pt idx="170">
                  <c:v>6.4392935428259079E-15</c:v>
                </c:pt>
                <c:pt idx="171">
                  <c:v>5.440092820663267E-15</c:v>
                </c:pt>
                <c:pt idx="172">
                  <c:v>4.5519144009631418E-15</c:v>
                </c:pt>
                <c:pt idx="173">
                  <c:v>3.5527136788005009E-15</c:v>
                </c:pt>
                <c:pt idx="174">
                  <c:v>3.1086244689504383E-15</c:v>
                </c:pt>
                <c:pt idx="175">
                  <c:v>2.55351295663786E-15</c:v>
                </c:pt>
                <c:pt idx="176">
                  <c:v>2.1094237467877974E-15</c:v>
                </c:pt>
                <c:pt idx="177">
                  <c:v>1.7763568394002505E-15</c:v>
                </c:pt>
                <c:pt idx="178">
                  <c:v>1.3322676295501878E-15</c:v>
                </c:pt>
                <c:pt idx="179">
                  <c:v>1.2212453270876722E-15</c:v>
                </c:pt>
                <c:pt idx="180">
                  <c:v>9.9920072216264089E-16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v>Exponential C30+</c:v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'Exponential-Dist'!$B$12</c:f>
              <c:numCache>
                <c:formatCode>0</c:formatCode>
                <c:ptCount val="1"/>
                <c:pt idx="0">
                  <c:v>520.99999932789456</c:v>
                </c:pt>
              </c:numCache>
            </c:numRef>
          </c:xVal>
          <c:yVal>
            <c:numRef>
              <c:f>'Exponential-Dist'!$C$12</c:f>
              <c:numCache>
                <c:formatCode>0.00%</c:formatCode>
                <c:ptCount val="1"/>
                <c:pt idx="0">
                  <c:v>5.1912291303674883E-2</c:v>
                </c:pt>
              </c:numCache>
            </c:numRef>
          </c:yVal>
          <c:smooth val="0"/>
        </c:ser>
        <c:ser>
          <c:idx val="3"/>
          <c:order val="3"/>
          <c:tx>
            <c:v>Gamma C30+</c:v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'Exponential-Dist'!$H$12</c:f>
              <c:numCache>
                <c:formatCode>0</c:formatCode>
                <c:ptCount val="1"/>
                <c:pt idx="0">
                  <c:v>491.10065232451814</c:v>
                </c:pt>
              </c:numCache>
            </c:numRef>
          </c:xVal>
          <c:yVal>
            <c:numRef>
              <c:f>'Exponential-Dist'!$I$12</c:f>
              <c:numCache>
                <c:formatCode>0.00%</c:formatCode>
                <c:ptCount val="1"/>
                <c:pt idx="0">
                  <c:v>3.0214938482882148E-2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685824"/>
        <c:axId val="483739624"/>
      </c:scatterChart>
      <c:valAx>
        <c:axId val="479685824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Molecular Weight</a:t>
                </a:r>
              </a:p>
            </c:rich>
          </c:tx>
          <c:layout>
            <c:manualLayout>
              <c:xMode val="edge"/>
              <c:yMode val="edge"/>
              <c:x val="0.46561723280861644"/>
              <c:y val="0.91711956521739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739624"/>
        <c:crossesAt val="1E-4"/>
        <c:crossBetween val="midCat"/>
        <c:majorUnit val="100"/>
      </c:valAx>
      <c:valAx>
        <c:axId val="483739624"/>
        <c:scaling>
          <c:logBase val="10"/>
          <c:orientation val="minMax"/>
          <c:min val="1E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Normalized Mole Fraction</a:t>
                </a:r>
              </a:p>
            </c:rich>
          </c:tx>
          <c:layout>
            <c:manualLayout>
              <c:xMode val="edge"/>
              <c:yMode val="edge"/>
              <c:x val="1.0770505385252692E-2"/>
              <c:y val="0.22690217391304343"/>
            </c:manualLayout>
          </c:layout>
          <c:overlay val="0"/>
          <c:spPr>
            <a:noFill/>
            <a:ln w="25400"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968582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305520273082533"/>
          <c:y val="4.5313466128348648E-2"/>
          <c:w val="0.26594863297431648"/>
          <c:h val="0.207880434782608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/>
  </sheetViews>
  <pageMargins left="0.75" right="0.75" top="1" bottom="1" header="0.5" footer="0.5"/>
  <pageSetup paperSize="9"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9563" cy="56038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10"/>
  <sheetViews>
    <sheetView tabSelected="1" topLeftCell="A9" zoomScale="145" workbookViewId="0">
      <selection activeCell="F17" sqref="F17"/>
    </sheetView>
  </sheetViews>
  <sheetFormatPr defaultRowHeight="13.2" x14ac:dyDescent="0.25"/>
  <cols>
    <col min="3" max="3" width="9.5546875" bestFit="1" customWidth="1"/>
    <col min="6" max="6" width="9.88671875" bestFit="1" customWidth="1"/>
  </cols>
  <sheetData>
    <row r="1" spans="1:13" x14ac:dyDescent="0.25">
      <c r="A1" s="5" t="s">
        <v>20</v>
      </c>
    </row>
    <row r="2" spans="1:13" x14ac:dyDescent="0.25">
      <c r="A2" s="53" t="s">
        <v>32</v>
      </c>
    </row>
    <row r="3" spans="1:13" x14ac:dyDescent="0.25">
      <c r="A3" s="5" t="s">
        <v>24</v>
      </c>
      <c r="G3" s="4" t="s">
        <v>25</v>
      </c>
    </row>
    <row r="4" spans="1:13" x14ac:dyDescent="0.25">
      <c r="A4" t="s">
        <v>0</v>
      </c>
      <c r="B4" s="45">
        <v>7</v>
      </c>
      <c r="G4" s="3" t="s">
        <v>13</v>
      </c>
      <c r="H4" s="46">
        <v>1.5</v>
      </c>
      <c r="I4" s="8" t="s">
        <v>22</v>
      </c>
    </row>
    <row r="5" spans="1:13" x14ac:dyDescent="0.25">
      <c r="A5" t="s">
        <v>1</v>
      </c>
      <c r="B5" s="45">
        <v>199</v>
      </c>
      <c r="G5" s="3" t="s">
        <v>19</v>
      </c>
      <c r="H5" s="6">
        <f>B5</f>
        <v>199</v>
      </c>
      <c r="I5" s="8"/>
    </row>
    <row r="6" spans="1:13" x14ac:dyDescent="0.25">
      <c r="A6" t="s">
        <v>4</v>
      </c>
      <c r="B6" s="45">
        <v>-1</v>
      </c>
      <c r="G6" s="3" t="s">
        <v>11</v>
      </c>
      <c r="H6" s="6">
        <f>B17-7</f>
        <v>90</v>
      </c>
      <c r="I6" s="8" t="s">
        <v>4</v>
      </c>
    </row>
    <row r="7" spans="1:13" x14ac:dyDescent="0.25">
      <c r="A7" t="s">
        <v>6</v>
      </c>
      <c r="B7" s="11">
        <f>14/(B5-14*(B4-1)-B6)</f>
        <v>0.1206896551724138</v>
      </c>
      <c r="C7" s="2">
        <f>B7</f>
        <v>0.1206896551724138</v>
      </c>
      <c r="E7" s="1"/>
      <c r="F7" s="1"/>
      <c r="G7" s="3" t="s">
        <v>12</v>
      </c>
      <c r="H7" s="6">
        <f>(B5-H6)/H4</f>
        <v>72.666666666666671</v>
      </c>
      <c r="I7" s="8" t="s">
        <v>23</v>
      </c>
    </row>
    <row r="8" spans="1:13" x14ac:dyDescent="0.25">
      <c r="A8" t="s">
        <v>5</v>
      </c>
      <c r="B8" s="7">
        <f>LN(1-B7)</f>
        <v>-0.12861737782209359</v>
      </c>
    </row>
    <row r="9" spans="1:13" x14ac:dyDescent="0.25">
      <c r="A9" s="1" t="s">
        <v>17</v>
      </c>
    </row>
    <row r="10" spans="1:13" x14ac:dyDescent="0.25">
      <c r="A10" s="1" t="s">
        <v>16</v>
      </c>
    </row>
    <row r="11" spans="1:13" x14ac:dyDescent="0.25">
      <c r="A11" s="1"/>
    </row>
    <row r="12" spans="1:13" ht="13.8" thickBot="1" x14ac:dyDescent="0.3">
      <c r="A12" s="47" t="str">
        <f>CONCATENATE("C",A40,"+")</f>
        <v>C30+</v>
      </c>
      <c r="B12" s="49">
        <f>SUMPRODUCT($B40:$B210,C40:C210)/SUM(C40:C210)</f>
        <v>520.99999932789456</v>
      </c>
      <c r="C12" s="48">
        <f>SUM(C40:C210)</f>
        <v>5.1912291303674883E-2</v>
      </c>
      <c r="H12" s="49">
        <f>SUMPRODUCT($B40:$B210,I40:I210)/SUM(I40:I210)</f>
        <v>491.10065232451814</v>
      </c>
      <c r="I12" s="48">
        <f>SUM(I40:I210)</f>
        <v>3.0214938482882148E-2</v>
      </c>
    </row>
    <row r="13" spans="1:13" ht="13.8" thickBot="1" x14ac:dyDescent="0.3">
      <c r="A13" s="50" t="s">
        <v>29</v>
      </c>
      <c r="B13" s="51"/>
      <c r="C13" s="51"/>
      <c r="D13" s="51"/>
      <c r="E13" s="52"/>
      <c r="F13" s="50" t="s">
        <v>30</v>
      </c>
      <c r="G13" s="51"/>
      <c r="H13" s="51"/>
      <c r="I13" s="51"/>
      <c r="J13" s="52"/>
      <c r="L13" s="55" t="s">
        <v>31</v>
      </c>
      <c r="M13" s="55" t="s">
        <v>31</v>
      </c>
    </row>
    <row r="14" spans="1:13" x14ac:dyDescent="0.25">
      <c r="A14" s="12"/>
      <c r="B14" s="13"/>
      <c r="C14" s="14"/>
      <c r="D14" s="14" t="s">
        <v>8</v>
      </c>
      <c r="E14" s="15" t="s">
        <v>14</v>
      </c>
      <c r="F14" s="40" t="s">
        <v>15</v>
      </c>
      <c r="G14" s="29" t="s">
        <v>10</v>
      </c>
      <c r="H14" s="30" t="s">
        <v>14</v>
      </c>
      <c r="I14" s="30"/>
      <c r="J14" s="31" t="s">
        <v>8</v>
      </c>
      <c r="L14" s="56"/>
    </row>
    <row r="15" spans="1:13" x14ac:dyDescent="0.25">
      <c r="A15" s="16" t="s">
        <v>2</v>
      </c>
      <c r="B15" s="17" t="s">
        <v>3</v>
      </c>
      <c r="C15" s="17" t="s">
        <v>7</v>
      </c>
      <c r="D15" s="17" t="s">
        <v>9</v>
      </c>
      <c r="E15" s="18" t="s">
        <v>7</v>
      </c>
      <c r="F15" s="41" t="s">
        <v>18</v>
      </c>
      <c r="G15" s="16" t="s">
        <v>21</v>
      </c>
      <c r="H15" s="17" t="s">
        <v>7</v>
      </c>
      <c r="I15" s="17" t="s">
        <v>7</v>
      </c>
      <c r="J15" s="18" t="s">
        <v>9</v>
      </c>
      <c r="L15" s="54" t="s">
        <v>7</v>
      </c>
      <c r="M15" s="54" t="s">
        <v>33</v>
      </c>
    </row>
    <row r="16" spans="1:13" x14ac:dyDescent="0.25">
      <c r="A16" s="16"/>
      <c r="B16" s="44" t="s">
        <v>26</v>
      </c>
      <c r="C16" s="44" t="s">
        <v>27</v>
      </c>
      <c r="D16" s="17"/>
      <c r="E16" s="18"/>
      <c r="F16" s="41"/>
      <c r="G16" s="16"/>
      <c r="H16" s="44" t="s">
        <v>28</v>
      </c>
      <c r="I16" s="17"/>
      <c r="J16" s="18"/>
    </row>
    <row r="17" spans="1:13" x14ac:dyDescent="0.25">
      <c r="A17" s="19">
        <f>$B$4</f>
        <v>7</v>
      </c>
      <c r="B17" s="20">
        <f>14*A17+$B$6</f>
        <v>97</v>
      </c>
      <c r="C17" s="9">
        <f>$B$7*EXP($B$8*(A17-$B$4))</f>
        <v>0.1206896551724138</v>
      </c>
      <c r="D17" s="20"/>
      <c r="E17" s="21">
        <f>C17</f>
        <v>0.1206896551724138</v>
      </c>
      <c r="F17" s="57">
        <v>106.513005608572</v>
      </c>
      <c r="G17" s="32">
        <f t="shared" ref="G17:G48" si="0">(B17-$H$6)/$H$7</f>
        <v>9.633027522935779E-2</v>
      </c>
      <c r="H17" s="33">
        <f t="shared" ref="H17:H48" si="1">GAMMADIST(F17-$H$6,$H$4,$H$7,TRUE)</f>
        <v>7.1229472606728989E-2</v>
      </c>
      <c r="I17" s="9">
        <f>H17</f>
        <v>7.1229472606728989E-2</v>
      </c>
      <c r="J17" s="34"/>
      <c r="L17" s="2">
        <f>M17/SUM($M$17:$M$45)</f>
        <v>7.1389793702497248E-2</v>
      </c>
      <c r="M17">
        <v>2.63</v>
      </c>
    </row>
    <row r="18" spans="1:13" x14ac:dyDescent="0.25">
      <c r="A18" s="19">
        <f>A17+1</f>
        <v>8</v>
      </c>
      <c r="B18" s="20">
        <f t="shared" ref="B18:B81" si="2">14*A18+$B$6</f>
        <v>111</v>
      </c>
      <c r="C18" s="22">
        <f t="shared" ref="C18:C81" si="3">$B$7*EXP($B$8*(A18-$B$4))</f>
        <v>0.10612366230677765</v>
      </c>
      <c r="D18" s="10">
        <f>100*(C18-C17)/C17</f>
        <v>-12.068965517241377</v>
      </c>
      <c r="E18" s="21">
        <f t="shared" ref="E18:E49" si="4">E17+C18</f>
        <v>0.22681331747919145</v>
      </c>
      <c r="F18" s="42">
        <f>F17+14</f>
        <v>120.513005608572</v>
      </c>
      <c r="G18" s="32">
        <f t="shared" si="0"/>
        <v>0.28899082568807338</v>
      </c>
      <c r="H18" s="33">
        <f t="shared" si="1"/>
        <v>0.1600761993654376</v>
      </c>
      <c r="I18" s="22">
        <f>H18-H17</f>
        <v>8.8846726758708611E-2</v>
      </c>
      <c r="J18" s="35">
        <f>100*(I18-I17)/I17</f>
        <v>24.733096437829495</v>
      </c>
      <c r="M18">
        <v>2.34</v>
      </c>
    </row>
    <row r="19" spans="1:13" x14ac:dyDescent="0.25">
      <c r="A19" s="19">
        <f t="shared" ref="A19:A82" si="5">A18+1</f>
        <v>9</v>
      </c>
      <c r="B19" s="20">
        <f t="shared" si="2"/>
        <v>125</v>
      </c>
      <c r="C19" s="22">
        <f t="shared" si="3"/>
        <v>9.3315634097338951E-2</v>
      </c>
      <c r="D19" s="10">
        <f t="shared" ref="D19:D82" si="6">100*(C19-C18)/C18</f>
        <v>-12.068965517241399</v>
      </c>
      <c r="E19" s="21">
        <f t="shared" si="4"/>
        <v>0.32012895157653043</v>
      </c>
      <c r="F19" s="42">
        <f t="shared" ref="F19:F82" si="7">F18+14</f>
        <v>134.513005608572</v>
      </c>
      <c r="G19" s="32">
        <f t="shared" si="0"/>
        <v>0.48165137614678893</v>
      </c>
      <c r="H19" s="33">
        <f t="shared" si="1"/>
        <v>0.25301604009685624</v>
      </c>
      <c r="I19" s="22">
        <f t="shared" ref="I19:I82" si="8">H19-H18</f>
        <v>9.2939840731418644E-2</v>
      </c>
      <c r="J19" s="35">
        <f t="shared" ref="J19:J82" si="9">100*(I19-I18)/I18</f>
        <v>4.6069384005852898</v>
      </c>
      <c r="M19">
        <v>2.35</v>
      </c>
    </row>
    <row r="20" spans="1:13" x14ac:dyDescent="0.25">
      <c r="A20" s="19">
        <f t="shared" si="5"/>
        <v>10</v>
      </c>
      <c r="B20" s="20">
        <f t="shared" si="2"/>
        <v>139</v>
      </c>
      <c r="C20" s="22">
        <f t="shared" si="3"/>
        <v>8.205340239593599E-2</v>
      </c>
      <c r="D20" s="10">
        <f t="shared" si="6"/>
        <v>-12.068965517241361</v>
      </c>
      <c r="E20" s="21">
        <f t="shared" si="4"/>
        <v>0.40218235397246643</v>
      </c>
      <c r="F20" s="42">
        <f t="shared" si="7"/>
        <v>148.513005608572</v>
      </c>
      <c r="G20" s="32">
        <f t="shared" si="0"/>
        <v>0.67431192660550454</v>
      </c>
      <c r="H20" s="33">
        <f t="shared" si="1"/>
        <v>0.34297725074064411</v>
      </c>
      <c r="I20" s="22">
        <f t="shared" si="8"/>
        <v>8.996121064378787E-2</v>
      </c>
      <c r="J20" s="35">
        <f t="shared" si="9"/>
        <v>-3.2049012180239695</v>
      </c>
      <c r="M20">
        <v>2.2400000000000002</v>
      </c>
    </row>
    <row r="21" spans="1:13" x14ac:dyDescent="0.25">
      <c r="A21" s="19">
        <f t="shared" si="5"/>
        <v>11</v>
      </c>
      <c r="B21" s="20">
        <f t="shared" si="2"/>
        <v>153</v>
      </c>
      <c r="C21" s="22">
        <f t="shared" si="3"/>
        <v>7.2150405555047148E-2</v>
      </c>
      <c r="D21" s="23">
        <f t="shared" si="6"/>
        <v>-12.068965517241399</v>
      </c>
      <c r="E21" s="21">
        <f t="shared" si="4"/>
        <v>0.47433275952751358</v>
      </c>
      <c r="F21" s="42">
        <f t="shared" si="7"/>
        <v>162.513005608572</v>
      </c>
      <c r="G21" s="32">
        <f t="shared" si="0"/>
        <v>0.86697247706422009</v>
      </c>
      <c r="H21" s="33">
        <f t="shared" si="1"/>
        <v>0.42671504462399529</v>
      </c>
      <c r="I21" s="22">
        <f t="shared" si="8"/>
        <v>8.3737793883351175E-2</v>
      </c>
      <c r="J21" s="36">
        <f t="shared" si="9"/>
        <v>-6.9178890723014561</v>
      </c>
      <c r="M21">
        <v>2.4119999999999999</v>
      </c>
    </row>
    <row r="22" spans="1:13" x14ac:dyDescent="0.25">
      <c r="A22" s="19">
        <f t="shared" si="5"/>
        <v>12</v>
      </c>
      <c r="B22" s="20">
        <f t="shared" si="2"/>
        <v>167</v>
      </c>
      <c r="C22" s="22">
        <f t="shared" si="3"/>
        <v>6.3442597988058708E-2</v>
      </c>
      <c r="D22" s="23">
        <f t="shared" si="6"/>
        <v>-12.068965517241367</v>
      </c>
      <c r="E22" s="21">
        <f t="shared" si="4"/>
        <v>0.53777535751557226</v>
      </c>
      <c r="F22" s="42">
        <f t="shared" si="7"/>
        <v>176.513005608572</v>
      </c>
      <c r="G22" s="32">
        <f t="shared" si="0"/>
        <v>1.0596330275229358</v>
      </c>
      <c r="H22" s="33">
        <f t="shared" si="1"/>
        <v>0.50283593499084378</v>
      </c>
      <c r="I22" s="22">
        <f t="shared" si="8"/>
        <v>7.6120890366848493E-2</v>
      </c>
      <c r="J22" s="36">
        <f t="shared" si="9"/>
        <v>-9.096135882339123</v>
      </c>
      <c r="M22">
        <v>2.4569999999999999</v>
      </c>
    </row>
    <row r="23" spans="1:13" x14ac:dyDescent="0.25">
      <c r="A23" s="19">
        <f t="shared" si="5"/>
        <v>13</v>
      </c>
      <c r="B23" s="20">
        <f t="shared" si="2"/>
        <v>181</v>
      </c>
      <c r="C23" s="22">
        <f t="shared" si="3"/>
        <v>5.5785732713637827E-2</v>
      </c>
      <c r="D23" s="23">
        <f t="shared" si="6"/>
        <v>-12.068965517241383</v>
      </c>
      <c r="E23" s="21">
        <f t="shared" si="4"/>
        <v>0.59356109022921011</v>
      </c>
      <c r="F23" s="42">
        <f t="shared" si="7"/>
        <v>190.513005608572</v>
      </c>
      <c r="G23" s="32">
        <f t="shared" si="0"/>
        <v>1.2522935779816513</v>
      </c>
      <c r="H23" s="33">
        <f t="shared" si="1"/>
        <v>0.57094117885946793</v>
      </c>
      <c r="I23" s="22">
        <f t="shared" si="8"/>
        <v>6.8105243868624155E-2</v>
      </c>
      <c r="J23" s="36">
        <f t="shared" si="9"/>
        <v>-10.530153364726331</v>
      </c>
      <c r="M23">
        <v>2.657</v>
      </c>
    </row>
    <row r="24" spans="1:13" x14ac:dyDescent="0.25">
      <c r="A24" s="19">
        <f t="shared" si="5"/>
        <v>14</v>
      </c>
      <c r="B24" s="20">
        <f t="shared" si="2"/>
        <v>195</v>
      </c>
      <c r="C24" s="22">
        <f t="shared" si="3"/>
        <v>4.9052971868888427E-2</v>
      </c>
      <c r="D24" s="23">
        <f t="shared" si="6"/>
        <v>-12.06896551724139</v>
      </c>
      <c r="E24" s="21">
        <f t="shared" si="4"/>
        <v>0.64261406209809857</v>
      </c>
      <c r="F24" s="42">
        <f t="shared" si="7"/>
        <v>204.513005608572</v>
      </c>
      <c r="G24" s="32">
        <f t="shared" si="0"/>
        <v>1.4449541284403669</v>
      </c>
      <c r="H24" s="33">
        <f t="shared" si="1"/>
        <v>0.6311827816646095</v>
      </c>
      <c r="I24" s="22">
        <f t="shared" si="8"/>
        <v>6.024160280514157E-2</v>
      </c>
      <c r="J24" s="36">
        <f t="shared" si="9"/>
        <v>-11.546307768388061</v>
      </c>
      <c r="M24">
        <v>3.262</v>
      </c>
    </row>
    <row r="25" spans="1:13" x14ac:dyDescent="0.25">
      <c r="A25" s="19">
        <f t="shared" si="5"/>
        <v>15</v>
      </c>
      <c r="B25" s="20">
        <f t="shared" si="2"/>
        <v>209</v>
      </c>
      <c r="C25" s="22">
        <f t="shared" si="3"/>
        <v>4.3132785608850165E-2</v>
      </c>
      <c r="D25" s="23">
        <f t="shared" si="6"/>
        <v>-12.068965517241388</v>
      </c>
      <c r="E25" s="21">
        <f t="shared" si="4"/>
        <v>0.68574684770694871</v>
      </c>
      <c r="F25" s="42">
        <f t="shared" si="7"/>
        <v>218.513005608572</v>
      </c>
      <c r="G25" s="32">
        <f t="shared" si="0"/>
        <v>1.6376146788990824</v>
      </c>
      <c r="H25" s="33">
        <f t="shared" si="1"/>
        <v>0.68401210910996002</v>
      </c>
      <c r="I25" s="22">
        <f t="shared" si="8"/>
        <v>5.2829327445350516E-2</v>
      </c>
      <c r="J25" s="36">
        <f t="shared" si="9"/>
        <v>-12.304246591457595</v>
      </c>
      <c r="M25">
        <v>3.6309999999999998</v>
      </c>
    </row>
    <row r="26" spans="1:13" x14ac:dyDescent="0.25">
      <c r="A26" s="19">
        <f t="shared" si="5"/>
        <v>16</v>
      </c>
      <c r="B26" s="20">
        <f t="shared" si="2"/>
        <v>223</v>
      </c>
      <c r="C26" s="22">
        <f t="shared" si="3"/>
        <v>3.7927104587092392E-2</v>
      </c>
      <c r="D26" s="23">
        <f t="shared" si="6"/>
        <v>-12.068965517241367</v>
      </c>
      <c r="E26" s="21">
        <f t="shared" si="4"/>
        <v>0.72367395229404108</v>
      </c>
      <c r="F26" s="42">
        <f t="shared" si="7"/>
        <v>232.513005608572</v>
      </c>
      <c r="G26" s="32">
        <f t="shared" si="0"/>
        <v>1.830275229357798</v>
      </c>
      <c r="H26" s="33">
        <f t="shared" si="1"/>
        <v>0.73003099739791577</v>
      </c>
      <c r="I26" s="22">
        <f t="shared" si="8"/>
        <v>4.601888828795575E-2</v>
      </c>
      <c r="J26" s="36">
        <f t="shared" si="9"/>
        <v>-12.8913985597107</v>
      </c>
      <c r="M26">
        <v>2.294</v>
      </c>
    </row>
    <row r="27" spans="1:13" x14ac:dyDescent="0.25">
      <c r="A27" s="19">
        <f t="shared" si="5"/>
        <v>17</v>
      </c>
      <c r="B27" s="20">
        <f t="shared" si="2"/>
        <v>237</v>
      </c>
      <c r="C27" s="22">
        <f t="shared" si="3"/>
        <v>3.3349695412788136E-2</v>
      </c>
      <c r="D27" s="23">
        <f t="shared" si="6"/>
        <v>-12.068965517241384</v>
      </c>
      <c r="E27" s="21">
        <f t="shared" si="4"/>
        <v>0.75702364770682917</v>
      </c>
      <c r="F27" s="42">
        <f t="shared" si="7"/>
        <v>246.513005608572</v>
      </c>
      <c r="G27" s="32">
        <f t="shared" si="0"/>
        <v>2.0229357798165135</v>
      </c>
      <c r="H27" s="33">
        <f t="shared" si="1"/>
        <v>0.76990190344009823</v>
      </c>
      <c r="I27" s="22">
        <f t="shared" si="8"/>
        <v>3.9870906042182463E-2</v>
      </c>
      <c r="J27" s="36">
        <f t="shared" si="9"/>
        <v>-13.359693105368565</v>
      </c>
      <c r="M27">
        <v>1.714</v>
      </c>
    </row>
    <row r="28" spans="1:13" x14ac:dyDescent="0.25">
      <c r="A28" s="19">
        <f t="shared" si="5"/>
        <v>18</v>
      </c>
      <c r="B28" s="20">
        <f t="shared" si="2"/>
        <v>251</v>
      </c>
      <c r="C28" s="22">
        <f t="shared" si="3"/>
        <v>2.9324732173313706E-2</v>
      </c>
      <c r="D28" s="23">
        <f t="shared" si="6"/>
        <v>-12.068965517241377</v>
      </c>
      <c r="E28" s="21">
        <f t="shared" si="4"/>
        <v>0.78634837988014283</v>
      </c>
      <c r="F28" s="42">
        <f t="shared" si="7"/>
        <v>260.51300560857203</v>
      </c>
      <c r="G28" s="32">
        <f t="shared" si="0"/>
        <v>2.2155963302752291</v>
      </c>
      <c r="H28" s="33">
        <f t="shared" si="1"/>
        <v>0.80429377766085353</v>
      </c>
      <c r="I28" s="22">
        <f t="shared" si="8"/>
        <v>3.4391874220755292E-2</v>
      </c>
      <c r="J28" s="36">
        <f t="shared" si="9"/>
        <v>-13.741929555426925</v>
      </c>
      <c r="M28">
        <v>1.427</v>
      </c>
    </row>
    <row r="29" spans="1:13" x14ac:dyDescent="0.25">
      <c r="A29" s="19">
        <f t="shared" si="5"/>
        <v>19</v>
      </c>
      <c r="B29" s="20">
        <f t="shared" si="2"/>
        <v>265</v>
      </c>
      <c r="C29" s="22">
        <f t="shared" si="3"/>
        <v>2.5785540359293084E-2</v>
      </c>
      <c r="D29" s="23">
        <f t="shared" si="6"/>
        <v>-12.068965517241388</v>
      </c>
      <c r="E29" s="21">
        <f t="shared" si="4"/>
        <v>0.81213392023943587</v>
      </c>
      <c r="F29" s="42">
        <f t="shared" si="7"/>
        <v>274.51300560857203</v>
      </c>
      <c r="G29" s="32">
        <f t="shared" si="0"/>
        <v>2.4082568807339446</v>
      </c>
      <c r="H29" s="33">
        <f t="shared" si="1"/>
        <v>0.83385020649365127</v>
      </c>
      <c r="I29" s="22">
        <f t="shared" si="8"/>
        <v>2.9556428832797743E-2</v>
      </c>
      <c r="J29" s="36">
        <f t="shared" si="9"/>
        <v>-14.059848430823191</v>
      </c>
      <c r="M29">
        <v>1.3029999999999999</v>
      </c>
    </row>
    <row r="30" spans="1:13" x14ac:dyDescent="0.25">
      <c r="A30" s="19">
        <f t="shared" si="5"/>
        <v>20</v>
      </c>
      <c r="B30" s="20">
        <f t="shared" si="2"/>
        <v>279</v>
      </c>
      <c r="C30" s="22">
        <f t="shared" si="3"/>
        <v>2.2673492384895643E-2</v>
      </c>
      <c r="D30" s="23">
        <f t="shared" si="6"/>
        <v>-12.068965517241379</v>
      </c>
      <c r="E30" s="21">
        <f t="shared" si="4"/>
        <v>0.83480741262433156</v>
      </c>
      <c r="F30" s="42">
        <f t="shared" si="7"/>
        <v>288.51300560857203</v>
      </c>
      <c r="G30" s="32">
        <f t="shared" si="0"/>
        <v>2.6009174311926602</v>
      </c>
      <c r="H30" s="33">
        <f t="shared" si="1"/>
        <v>0.85917166243989018</v>
      </c>
      <c r="I30" s="22">
        <f t="shared" si="8"/>
        <v>2.5321455946238913E-2</v>
      </c>
      <c r="J30" s="36">
        <f t="shared" si="9"/>
        <v>-14.328432269393208</v>
      </c>
      <c r="M30">
        <v>1.0780000000000001</v>
      </c>
    </row>
    <row r="31" spans="1:13" x14ac:dyDescent="0.25">
      <c r="A31" s="19">
        <f t="shared" si="5"/>
        <v>21</v>
      </c>
      <c r="B31" s="20">
        <f t="shared" si="2"/>
        <v>293</v>
      </c>
      <c r="C31" s="22">
        <f t="shared" si="3"/>
        <v>1.9937036407408237E-2</v>
      </c>
      <c r="D31" s="23">
        <f t="shared" si="6"/>
        <v>-12.068965517241383</v>
      </c>
      <c r="E31" s="21">
        <f t="shared" si="4"/>
        <v>0.85474444903173974</v>
      </c>
      <c r="F31" s="42">
        <f t="shared" si="7"/>
        <v>302.51300560857203</v>
      </c>
      <c r="G31" s="32">
        <f t="shared" si="0"/>
        <v>2.7935779816513762</v>
      </c>
      <c r="H31" s="33">
        <f t="shared" si="1"/>
        <v>0.88080673389851083</v>
      </c>
      <c r="I31" s="22">
        <f t="shared" si="8"/>
        <v>2.1635071458620647E-2</v>
      </c>
      <c r="J31" s="36">
        <f t="shared" si="9"/>
        <v>-14.558343309503963</v>
      </c>
      <c r="M31">
        <v>0.871</v>
      </c>
    </row>
    <row r="32" spans="1:13" x14ac:dyDescent="0.25">
      <c r="A32" s="19">
        <f t="shared" si="5"/>
        <v>22</v>
      </c>
      <c r="B32" s="20">
        <f t="shared" si="2"/>
        <v>307</v>
      </c>
      <c r="C32" s="22">
        <f t="shared" si="3"/>
        <v>1.7530842358238277E-2</v>
      </c>
      <c r="D32" s="23">
        <f t="shared" si="6"/>
        <v>-12.068965517241383</v>
      </c>
      <c r="E32" s="21">
        <f t="shared" si="4"/>
        <v>0.87227529138997806</v>
      </c>
      <c r="F32" s="42">
        <f t="shared" si="7"/>
        <v>316.51300560857203</v>
      </c>
      <c r="G32" s="32">
        <f t="shared" si="0"/>
        <v>2.9862385321100917</v>
      </c>
      <c r="H32" s="33">
        <f t="shared" si="1"/>
        <v>0.89924903638148401</v>
      </c>
      <c r="I32" s="22">
        <f t="shared" si="8"/>
        <v>1.8442302482973183E-2</v>
      </c>
      <c r="J32" s="36">
        <f t="shared" si="9"/>
        <v>-14.757376613033015</v>
      </c>
      <c r="M32">
        <v>0.71499999999999997</v>
      </c>
    </row>
    <row r="33" spans="1:13" x14ac:dyDescent="0.25">
      <c r="A33" s="19">
        <f t="shared" si="5"/>
        <v>23</v>
      </c>
      <c r="B33" s="20">
        <f t="shared" si="2"/>
        <v>321</v>
      </c>
      <c r="C33" s="22">
        <f t="shared" si="3"/>
        <v>1.5415051039140553E-2</v>
      </c>
      <c r="D33" s="23">
        <f t="shared" si="6"/>
        <v>-12.068965517241388</v>
      </c>
      <c r="E33" s="21">
        <f t="shared" si="4"/>
        <v>0.8876903424291186</v>
      </c>
      <c r="F33" s="42">
        <f t="shared" si="7"/>
        <v>330.51300560857203</v>
      </c>
      <c r="G33" s="32">
        <f t="shared" si="0"/>
        <v>3.1788990825688073</v>
      </c>
      <c r="H33" s="33">
        <f t="shared" si="1"/>
        <v>0.91493765165179064</v>
      </c>
      <c r="I33" s="22">
        <f t="shared" si="8"/>
        <v>1.5688615270306627E-2</v>
      </c>
      <c r="J33" s="36">
        <f t="shared" si="9"/>
        <v>-14.931363452090061</v>
      </c>
      <c r="M33">
        <v>0.57499999999999996</v>
      </c>
    </row>
    <row r="34" spans="1:13" x14ac:dyDescent="0.25">
      <c r="A34" s="19">
        <f t="shared" si="5"/>
        <v>24</v>
      </c>
      <c r="B34" s="20">
        <f t="shared" si="2"/>
        <v>335</v>
      </c>
      <c r="C34" s="22">
        <f t="shared" si="3"/>
        <v>1.3554613844761518E-2</v>
      </c>
      <c r="D34" s="23">
        <f t="shared" si="6"/>
        <v>-12.068965517241397</v>
      </c>
      <c r="E34" s="21">
        <f t="shared" si="4"/>
        <v>0.90124495627388013</v>
      </c>
      <c r="F34" s="42">
        <f t="shared" si="7"/>
        <v>344.51300560857203</v>
      </c>
      <c r="G34" s="32">
        <f t="shared" si="0"/>
        <v>3.3715596330275228</v>
      </c>
      <c r="H34" s="33">
        <f t="shared" si="1"/>
        <v>0.92825967801634779</v>
      </c>
      <c r="I34" s="22">
        <f t="shared" si="8"/>
        <v>1.3322026364557149E-2</v>
      </c>
      <c r="J34" s="36">
        <f t="shared" si="9"/>
        <v>-15.08475327474344</v>
      </c>
      <c r="M34">
        <v>0.48099999999999998</v>
      </c>
    </row>
    <row r="35" spans="1:13" x14ac:dyDescent="0.25">
      <c r="A35" s="19">
        <f t="shared" si="5"/>
        <v>25</v>
      </c>
      <c r="B35" s="20">
        <f t="shared" si="2"/>
        <v>349</v>
      </c>
      <c r="C35" s="22">
        <f t="shared" si="3"/>
        <v>1.1918712173842026E-2</v>
      </c>
      <c r="D35" s="23">
        <f t="shared" si="6"/>
        <v>-12.06896551724137</v>
      </c>
      <c r="E35" s="21">
        <f t="shared" si="4"/>
        <v>0.91316366844772212</v>
      </c>
      <c r="F35" s="42">
        <f t="shared" si="7"/>
        <v>358.51300560857203</v>
      </c>
      <c r="G35" s="32">
        <f t="shared" si="0"/>
        <v>3.5642201834862384</v>
      </c>
      <c r="H35" s="33">
        <f t="shared" si="1"/>
        <v>0.93955395871641489</v>
      </c>
      <c r="I35" s="22">
        <f t="shared" si="8"/>
        <v>1.1294280700067105E-2</v>
      </c>
      <c r="J35" s="36">
        <f t="shared" si="9"/>
        <v>-15.221000236756776</v>
      </c>
      <c r="M35">
        <v>0.39400000000000002</v>
      </c>
    </row>
    <row r="36" spans="1:13" x14ac:dyDescent="0.25">
      <c r="A36" s="19">
        <f t="shared" si="5"/>
        <v>26</v>
      </c>
      <c r="B36" s="20">
        <f t="shared" si="2"/>
        <v>363</v>
      </c>
      <c r="C36" s="22">
        <f t="shared" si="3"/>
        <v>1.0480246911481783E-2</v>
      </c>
      <c r="D36" s="23">
        <f t="shared" si="6"/>
        <v>-12.068965517241367</v>
      </c>
      <c r="E36" s="21">
        <f t="shared" si="4"/>
        <v>0.92364391535920387</v>
      </c>
      <c r="F36" s="42">
        <f t="shared" si="7"/>
        <v>372.51300560857203</v>
      </c>
      <c r="G36" s="32">
        <f t="shared" si="0"/>
        <v>3.7568807339449539</v>
      </c>
      <c r="H36" s="33">
        <f t="shared" si="1"/>
        <v>0.94911537748720964</v>
      </c>
      <c r="I36" s="22">
        <f t="shared" si="8"/>
        <v>9.5614187707947496E-3</v>
      </c>
      <c r="J36" s="36">
        <f t="shared" si="9"/>
        <v>-15.342826827936548</v>
      </c>
      <c r="M36">
        <v>0.33500000000000002</v>
      </c>
    </row>
    <row r="37" spans="1:13" x14ac:dyDescent="0.25">
      <c r="A37" s="19">
        <f t="shared" si="5"/>
        <v>27</v>
      </c>
      <c r="B37" s="20">
        <f t="shared" si="2"/>
        <v>377</v>
      </c>
      <c r="C37" s="22">
        <f t="shared" si="3"/>
        <v>9.2153895256132899E-3</v>
      </c>
      <c r="D37" s="23">
        <f t="shared" si="6"/>
        <v>-12.068965517241397</v>
      </c>
      <c r="E37" s="21">
        <f t="shared" si="4"/>
        <v>0.93285930488481716</v>
      </c>
      <c r="F37" s="42">
        <f t="shared" si="7"/>
        <v>386.51300560857203</v>
      </c>
      <c r="G37" s="32">
        <f t="shared" si="0"/>
        <v>3.9495412844036695</v>
      </c>
      <c r="H37" s="33">
        <f t="shared" si="1"/>
        <v>0.95719932682831166</v>
      </c>
      <c r="I37" s="22">
        <f t="shared" si="8"/>
        <v>8.0839493411020147E-3</v>
      </c>
      <c r="J37" s="36">
        <f t="shared" si="9"/>
        <v>-15.452407902116466</v>
      </c>
      <c r="M37">
        <v>0.28000000000000003</v>
      </c>
    </row>
    <row r="38" spans="1:13" x14ac:dyDescent="0.25">
      <c r="A38" s="19">
        <f t="shared" si="5"/>
        <v>28</v>
      </c>
      <c r="B38" s="20">
        <f t="shared" si="2"/>
        <v>391</v>
      </c>
      <c r="C38" s="22">
        <f t="shared" si="3"/>
        <v>8.1031873414875479E-3</v>
      </c>
      <c r="D38" s="23">
        <f t="shared" si="6"/>
        <v>-12.068965517241381</v>
      </c>
      <c r="E38" s="21">
        <f t="shared" si="4"/>
        <v>0.94096249222630468</v>
      </c>
      <c r="F38" s="42">
        <f t="shared" si="7"/>
        <v>400.51300560857203</v>
      </c>
      <c r="G38" s="32">
        <f t="shared" si="0"/>
        <v>4.1422018348623855</v>
      </c>
      <c r="H38" s="33">
        <f t="shared" si="1"/>
        <v>0.96402610064123606</v>
      </c>
      <c r="I38" s="22">
        <f t="shared" si="8"/>
        <v>6.8267738129244027E-3</v>
      </c>
      <c r="J38" s="36">
        <f t="shared" si="9"/>
        <v>-15.551501810948164</v>
      </c>
      <c r="M38">
        <v>0.25</v>
      </c>
    </row>
    <row r="39" spans="1:13" x14ac:dyDescent="0.25">
      <c r="A39" s="19">
        <f t="shared" si="5"/>
        <v>29</v>
      </c>
      <c r="B39" s="20">
        <f t="shared" si="2"/>
        <v>405</v>
      </c>
      <c r="C39" s="22">
        <f t="shared" si="3"/>
        <v>7.1252164554459468E-3</v>
      </c>
      <c r="D39" s="23">
        <f t="shared" si="6"/>
        <v>-12.068965517241386</v>
      </c>
      <c r="E39" s="21">
        <f t="shared" si="4"/>
        <v>0.94808770868175063</v>
      </c>
      <c r="F39" s="42">
        <f t="shared" si="7"/>
        <v>414.51300560857203</v>
      </c>
      <c r="G39" s="32">
        <f t="shared" si="0"/>
        <v>4.3348623853211006</v>
      </c>
      <c r="H39" s="33">
        <f t="shared" si="1"/>
        <v>0.96978506151711319</v>
      </c>
      <c r="I39" s="22">
        <f t="shared" si="8"/>
        <v>5.7589608758771282E-3</v>
      </c>
      <c r="J39" s="36">
        <f t="shared" si="9"/>
        <v>-15.641545572019657</v>
      </c>
      <c r="M39">
        <v>0.23200000000000001</v>
      </c>
    </row>
    <row r="40" spans="1:13" x14ac:dyDescent="0.25">
      <c r="A40" s="19">
        <f t="shared" si="5"/>
        <v>30</v>
      </c>
      <c r="B40" s="20">
        <f t="shared" si="2"/>
        <v>419</v>
      </c>
      <c r="C40" s="22">
        <f t="shared" si="3"/>
        <v>6.2652765384093685E-3</v>
      </c>
      <c r="D40" s="23">
        <f t="shared" si="6"/>
        <v>-12.068965517241359</v>
      </c>
      <c r="E40" s="21">
        <f t="shared" si="4"/>
        <v>0.95435298522015999</v>
      </c>
      <c r="F40" s="42">
        <f t="shared" si="7"/>
        <v>428.51300560857203</v>
      </c>
      <c r="G40" s="32">
        <f t="shared" si="0"/>
        <v>4.5275229357798166</v>
      </c>
      <c r="H40" s="33">
        <f t="shared" si="1"/>
        <v>0.97463849921749346</v>
      </c>
      <c r="I40" s="22">
        <f t="shared" si="8"/>
        <v>4.8534377003802698E-3</v>
      </c>
      <c r="J40" s="36">
        <f t="shared" si="9"/>
        <v>-15.723725078422959</v>
      </c>
      <c r="M40">
        <v>0.19500000000000001</v>
      </c>
    </row>
    <row r="41" spans="1:13" x14ac:dyDescent="0.25">
      <c r="A41" s="19">
        <f t="shared" si="5"/>
        <v>31</v>
      </c>
      <c r="B41" s="20">
        <f t="shared" si="2"/>
        <v>433</v>
      </c>
      <c r="C41" s="22">
        <f t="shared" si="3"/>
        <v>5.5091224734289262E-3</v>
      </c>
      <c r="D41" s="23">
        <f t="shared" si="6"/>
        <v>-12.068965517241399</v>
      </c>
      <c r="E41" s="21">
        <f t="shared" si="4"/>
        <v>0.95986210769358893</v>
      </c>
      <c r="F41" s="42">
        <f t="shared" si="7"/>
        <v>442.51300560857203</v>
      </c>
      <c r="G41" s="32">
        <f t="shared" si="0"/>
        <v>4.7201834862385317</v>
      </c>
      <c r="H41" s="33">
        <f t="shared" si="1"/>
        <v>0.97872514095275842</v>
      </c>
      <c r="I41" s="22">
        <f t="shared" si="8"/>
        <v>4.086641735264962E-3</v>
      </c>
      <c r="J41" s="36">
        <f t="shared" si="9"/>
        <v>-15.799027667651504</v>
      </c>
      <c r="M41">
        <v>0.17</v>
      </c>
    </row>
    <row r="42" spans="1:13" x14ac:dyDescent="0.25">
      <c r="A42" s="19">
        <f t="shared" si="5"/>
        <v>32</v>
      </c>
      <c r="B42" s="20">
        <f t="shared" si="2"/>
        <v>447</v>
      </c>
      <c r="C42" s="22">
        <f t="shared" si="3"/>
        <v>4.8442283818081926E-3</v>
      </c>
      <c r="D42" s="23">
        <f t="shared" si="6"/>
        <v>-12.0689655172414</v>
      </c>
      <c r="E42" s="21">
        <f t="shared" si="4"/>
        <v>0.96470633607539713</v>
      </c>
      <c r="F42" s="42">
        <f t="shared" si="7"/>
        <v>456.51300560857203</v>
      </c>
      <c r="G42" s="32">
        <f t="shared" si="0"/>
        <v>4.9128440366972477</v>
      </c>
      <c r="H42" s="33">
        <f t="shared" si="1"/>
        <v>0.9821633028525758</v>
      </c>
      <c r="I42" s="22">
        <f t="shared" si="8"/>
        <v>3.4381618998173824E-3</v>
      </c>
      <c r="J42" s="36">
        <f t="shared" si="9"/>
        <v>-15.868282013851029</v>
      </c>
      <c r="M42">
        <v>0.156</v>
      </c>
    </row>
    <row r="43" spans="1:13" x14ac:dyDescent="0.25">
      <c r="A43" s="19">
        <f t="shared" si="5"/>
        <v>33</v>
      </c>
      <c r="B43" s="20">
        <f t="shared" si="2"/>
        <v>461</v>
      </c>
      <c r="C43" s="22">
        <f t="shared" si="3"/>
        <v>4.2595801288313421E-3</v>
      </c>
      <c r="D43" s="23">
        <f t="shared" si="6"/>
        <v>-12.068965517241374</v>
      </c>
      <c r="E43" s="21">
        <f t="shared" si="4"/>
        <v>0.96896591620422845</v>
      </c>
      <c r="F43" s="42">
        <f t="shared" si="7"/>
        <v>470.51300560857203</v>
      </c>
      <c r="G43" s="32">
        <f t="shared" si="0"/>
        <v>5.1055045871559628</v>
      </c>
      <c r="H43" s="33">
        <f t="shared" si="1"/>
        <v>0.98505369030821077</v>
      </c>
      <c r="I43" s="22">
        <f t="shared" si="8"/>
        <v>2.8903874556349685E-3</v>
      </c>
      <c r="J43" s="36">
        <f t="shared" si="9"/>
        <v>-15.932188772480695</v>
      </c>
      <c r="M43">
        <v>0.14299999999999999</v>
      </c>
    </row>
    <row r="44" spans="1:13" x14ac:dyDescent="0.25">
      <c r="A44" s="19">
        <f t="shared" si="5"/>
        <v>34</v>
      </c>
      <c r="B44" s="20">
        <f t="shared" si="2"/>
        <v>475</v>
      </c>
      <c r="C44" s="22">
        <f t="shared" si="3"/>
        <v>3.7454928719034223E-3</v>
      </c>
      <c r="D44" s="23">
        <f t="shared" si="6"/>
        <v>-12.068965517241359</v>
      </c>
      <c r="E44" s="21">
        <f t="shared" si="4"/>
        <v>0.97271140907613185</v>
      </c>
      <c r="F44" s="42">
        <f t="shared" si="7"/>
        <v>484.51300560857203</v>
      </c>
      <c r="G44" s="32">
        <f t="shared" si="0"/>
        <v>5.2981651376146788</v>
      </c>
      <c r="H44" s="33">
        <f t="shared" si="1"/>
        <v>0.98748186595173659</v>
      </c>
      <c r="I44" s="22">
        <f t="shared" si="8"/>
        <v>2.4281756435258206E-3</v>
      </c>
      <c r="J44" s="36">
        <f t="shared" si="9"/>
        <v>-15.9913443856131</v>
      </c>
      <c r="M44">
        <v>0.13</v>
      </c>
    </row>
    <row r="45" spans="1:13" x14ac:dyDescent="0.25">
      <c r="A45" s="19">
        <f t="shared" si="5"/>
        <v>35</v>
      </c>
      <c r="B45" s="20">
        <f t="shared" si="2"/>
        <v>489</v>
      </c>
      <c r="C45" s="22">
        <f t="shared" si="3"/>
        <v>3.2934506287426641E-3</v>
      </c>
      <c r="D45" s="23">
        <f t="shared" si="6"/>
        <v>-12.068965517241388</v>
      </c>
      <c r="E45" s="21">
        <f t="shared" si="4"/>
        <v>0.97600485970487449</v>
      </c>
      <c r="F45" s="42">
        <f t="shared" si="7"/>
        <v>498.51300560857203</v>
      </c>
      <c r="G45" s="32">
        <f t="shared" si="0"/>
        <v>5.4908256880733939</v>
      </c>
      <c r="H45" s="33">
        <f t="shared" si="1"/>
        <v>0.98952041022394721</v>
      </c>
      <c r="I45" s="22">
        <f t="shared" si="8"/>
        <v>2.0385442722106184E-3</v>
      </c>
      <c r="J45" s="36">
        <f t="shared" si="9"/>
        <v>-16.046259765188974</v>
      </c>
      <c r="M45">
        <v>0.11799999999999999</v>
      </c>
    </row>
    <row r="46" spans="1:13" x14ac:dyDescent="0.25">
      <c r="A46" s="19">
        <f t="shared" si="5"/>
        <v>36</v>
      </c>
      <c r="B46" s="20">
        <f t="shared" si="2"/>
        <v>503</v>
      </c>
      <c r="C46" s="22">
        <f t="shared" si="3"/>
        <v>2.8959652080323417E-3</v>
      </c>
      <c r="D46" s="23">
        <f t="shared" si="6"/>
        <v>-12.068965517241406</v>
      </c>
      <c r="E46" s="21">
        <f t="shared" si="4"/>
        <v>0.97890082491290686</v>
      </c>
      <c r="F46" s="42">
        <f t="shared" si="7"/>
        <v>512.51300560857203</v>
      </c>
      <c r="G46" s="32">
        <f t="shared" si="0"/>
        <v>5.6834862385321099</v>
      </c>
      <c r="H46" s="33">
        <f t="shared" si="1"/>
        <v>0.99123080237817396</v>
      </c>
      <c r="I46" s="22">
        <f t="shared" si="8"/>
        <v>1.7103921542267475E-3</v>
      </c>
      <c r="J46" s="36">
        <f t="shared" si="9"/>
        <v>-16.097375095416464</v>
      </c>
    </row>
    <row r="47" spans="1:13" x14ac:dyDescent="0.25">
      <c r="A47" s="19">
        <f t="shared" si="5"/>
        <v>37</v>
      </c>
      <c r="B47" s="20">
        <f t="shared" si="2"/>
        <v>517</v>
      </c>
      <c r="C47" s="22">
        <f t="shared" si="3"/>
        <v>2.5464521656836112E-3</v>
      </c>
      <c r="D47" s="23">
        <f t="shared" si="6"/>
        <v>-12.068965517241367</v>
      </c>
      <c r="E47" s="21">
        <f t="shared" si="4"/>
        <v>0.98144727707859047</v>
      </c>
      <c r="F47" s="42">
        <f t="shared" si="7"/>
        <v>526.51300560857203</v>
      </c>
      <c r="G47" s="32">
        <f t="shared" si="0"/>
        <v>5.876146788990825</v>
      </c>
      <c r="H47" s="33">
        <f t="shared" si="1"/>
        <v>0.99266505049337006</v>
      </c>
      <c r="I47" s="22">
        <f t="shared" si="8"/>
        <v>1.4342481151961017E-3</v>
      </c>
      <c r="J47" s="36">
        <f t="shared" si="9"/>
        <v>-16.145071663725442</v>
      </c>
    </row>
    <row r="48" spans="1:13" x14ac:dyDescent="0.25">
      <c r="A48" s="19">
        <f t="shared" si="5"/>
        <v>38</v>
      </c>
      <c r="B48" s="20">
        <f t="shared" si="2"/>
        <v>531</v>
      </c>
      <c r="C48" s="22">
        <f t="shared" si="3"/>
        <v>2.2391217318942103E-3</v>
      </c>
      <c r="D48" s="23">
        <f t="shared" si="6"/>
        <v>-12.068965517241359</v>
      </c>
      <c r="E48" s="21">
        <f t="shared" si="4"/>
        <v>0.9836863988104847</v>
      </c>
      <c r="F48" s="42">
        <f t="shared" si="7"/>
        <v>540.51300560857203</v>
      </c>
      <c r="G48" s="32">
        <f t="shared" si="0"/>
        <v>6.068807339449541</v>
      </c>
      <c r="H48" s="33">
        <f t="shared" si="1"/>
        <v>0.99386709840832754</v>
      </c>
      <c r="I48" s="22">
        <f t="shared" si="8"/>
        <v>1.2020479149574825E-3</v>
      </c>
      <c r="J48" s="36">
        <f t="shared" si="9"/>
        <v>-16.189681393227485</v>
      </c>
    </row>
    <row r="49" spans="1:10" x14ac:dyDescent="0.25">
      <c r="A49" s="19">
        <f t="shared" si="5"/>
        <v>39</v>
      </c>
      <c r="B49" s="20">
        <f t="shared" si="2"/>
        <v>545</v>
      </c>
      <c r="C49" s="22">
        <f t="shared" si="3"/>
        <v>1.9688829021828396E-3</v>
      </c>
      <c r="D49" s="23">
        <f t="shared" si="6"/>
        <v>-12.0689655172414</v>
      </c>
      <c r="E49" s="21">
        <f t="shared" si="4"/>
        <v>0.98565528171266759</v>
      </c>
      <c r="F49" s="42">
        <f t="shared" si="7"/>
        <v>554.51300560857203</v>
      </c>
      <c r="G49" s="32">
        <f t="shared" ref="G49:G80" si="10">(B49-$H$6)/$H$7</f>
        <v>6.2614678899082561</v>
      </c>
      <c r="H49" s="33">
        <f t="shared" ref="H49:H80" si="11">GAMMADIST(F49-$H$6,$H$4,$H$7,TRUE)</f>
        <v>0.99487403598109458</v>
      </c>
      <c r="I49" s="22">
        <f t="shared" si="8"/>
        <v>1.0069375727670415E-3</v>
      </c>
      <c r="J49" s="36">
        <f t="shared" si="9"/>
        <v>-16.231494582089283</v>
      </c>
    </row>
    <row r="50" spans="1:10" x14ac:dyDescent="0.25">
      <c r="A50" s="19">
        <f t="shared" si="5"/>
        <v>40</v>
      </c>
      <c r="B50" s="20">
        <f t="shared" si="2"/>
        <v>559</v>
      </c>
      <c r="C50" s="22">
        <f t="shared" si="3"/>
        <v>1.731259103643531E-3</v>
      </c>
      <c r="D50" s="23">
        <f t="shared" si="6"/>
        <v>-12.0689655172414</v>
      </c>
      <c r="E50" s="21">
        <f t="shared" ref="E50:E81" si="12">E49+C50</f>
        <v>0.98738654081631116</v>
      </c>
      <c r="F50" s="42">
        <f t="shared" si="7"/>
        <v>568.51300560857203</v>
      </c>
      <c r="G50" s="32">
        <f t="shared" si="10"/>
        <v>6.4541284403669721</v>
      </c>
      <c r="H50" s="33">
        <f t="shared" si="11"/>
        <v>0.99571713709530973</v>
      </c>
      <c r="I50" s="22">
        <f t="shared" si="8"/>
        <v>8.431011142151501E-4</v>
      </c>
      <c r="J50" s="36">
        <f t="shared" si="9"/>
        <v>-16.270766230489599</v>
      </c>
    </row>
    <row r="51" spans="1:10" x14ac:dyDescent="0.25">
      <c r="A51" s="19">
        <f t="shared" si="5"/>
        <v>41</v>
      </c>
      <c r="B51" s="20">
        <f t="shared" si="2"/>
        <v>573</v>
      </c>
      <c r="C51" s="22">
        <f t="shared" si="3"/>
        <v>1.5223140394106905E-3</v>
      </c>
      <c r="D51" s="23">
        <f t="shared" si="6"/>
        <v>-12.068965517241411</v>
      </c>
      <c r="E51" s="21">
        <f t="shared" si="12"/>
        <v>0.98890885485572189</v>
      </c>
      <c r="F51" s="42">
        <f t="shared" si="7"/>
        <v>582.51300560857203</v>
      </c>
      <c r="G51" s="32">
        <f t="shared" si="10"/>
        <v>6.6467889908256881</v>
      </c>
      <c r="H51" s="33">
        <f t="shared" si="11"/>
        <v>0.99642274762997951</v>
      </c>
      <c r="I51" s="22">
        <f t="shared" si="8"/>
        <v>7.0561053466977608E-4</v>
      </c>
      <c r="J51" s="36">
        <f t="shared" si="9"/>
        <v>-16.307721248045695</v>
      </c>
    </row>
    <row r="52" spans="1:10" x14ac:dyDescent="0.25">
      <c r="A52" s="19">
        <f t="shared" si="5"/>
        <v>42</v>
      </c>
      <c r="B52" s="20">
        <f t="shared" si="2"/>
        <v>587</v>
      </c>
      <c r="C52" s="22">
        <f t="shared" si="3"/>
        <v>1.3385864829300908E-3</v>
      </c>
      <c r="D52" s="23">
        <f t="shared" si="6"/>
        <v>-12.068965517241322</v>
      </c>
      <c r="E52" s="21">
        <f t="shared" si="12"/>
        <v>0.99024744133865195</v>
      </c>
      <c r="F52" s="42">
        <f t="shared" si="7"/>
        <v>596.51300560857203</v>
      </c>
      <c r="G52" s="32">
        <f t="shared" si="10"/>
        <v>6.8394495412844032</v>
      </c>
      <c r="H52" s="33">
        <f t="shared" si="11"/>
        <v>0.9970130433483686</v>
      </c>
      <c r="I52" s="22">
        <f t="shared" si="8"/>
        <v>5.902957183890889E-4</v>
      </c>
      <c r="J52" s="36">
        <f t="shared" si="9"/>
        <v>-16.342558765035193</v>
      </c>
    </row>
    <row r="53" spans="1:10" x14ac:dyDescent="0.25">
      <c r="A53" s="19">
        <f t="shared" si="5"/>
        <v>43</v>
      </c>
      <c r="B53" s="20">
        <f t="shared" si="2"/>
        <v>601</v>
      </c>
      <c r="C53" s="22">
        <f t="shared" si="3"/>
        <v>1.1770329418868037E-3</v>
      </c>
      <c r="D53" s="23">
        <f t="shared" si="6"/>
        <v>-12.068965517241395</v>
      </c>
      <c r="E53" s="21">
        <f t="shared" si="12"/>
        <v>0.9914244742805387</v>
      </c>
      <c r="F53" s="42">
        <f t="shared" si="7"/>
        <v>610.51300560857203</v>
      </c>
      <c r="G53" s="32">
        <f t="shared" si="10"/>
        <v>7.0321100917431192</v>
      </c>
      <c r="H53" s="33">
        <f t="shared" si="11"/>
        <v>0.99750667545275329</v>
      </c>
      <c r="I53" s="22">
        <f t="shared" si="8"/>
        <v>4.9363210438468919E-4</v>
      </c>
      <c r="J53" s="36">
        <f t="shared" si="9"/>
        <v>-16.375455723818181</v>
      </c>
    </row>
    <row r="54" spans="1:10" x14ac:dyDescent="0.25">
      <c r="A54" s="19">
        <f t="shared" si="5"/>
        <v>44</v>
      </c>
      <c r="B54" s="20">
        <f t="shared" si="2"/>
        <v>615</v>
      </c>
      <c r="C54" s="22">
        <f t="shared" si="3"/>
        <v>1.0349772420039135E-3</v>
      </c>
      <c r="D54" s="23">
        <f t="shared" si="6"/>
        <v>-12.06896551724139</v>
      </c>
      <c r="E54" s="21">
        <f t="shared" si="12"/>
        <v>0.99245945152254267</v>
      </c>
      <c r="F54" s="42">
        <f t="shared" si="7"/>
        <v>624.51300560857203</v>
      </c>
      <c r="G54" s="32">
        <f t="shared" si="10"/>
        <v>7.2247706422018343</v>
      </c>
      <c r="H54" s="33">
        <f t="shared" si="11"/>
        <v>0.9979193194609568</v>
      </c>
      <c r="I54" s="22">
        <f t="shared" si="8"/>
        <v>4.1264400820351099E-4</v>
      </c>
      <c r="J54" s="36">
        <f t="shared" si="9"/>
        <v>-16.406569885102915</v>
      </c>
    </row>
    <row r="55" spans="1:10" x14ac:dyDescent="0.25">
      <c r="A55" s="19">
        <f t="shared" si="5"/>
        <v>45</v>
      </c>
      <c r="B55" s="20">
        <f t="shared" si="2"/>
        <v>629</v>
      </c>
      <c r="C55" s="22">
        <f t="shared" si="3"/>
        <v>9.1006619555516588E-4</v>
      </c>
      <c r="D55" s="23">
        <f t="shared" si="6"/>
        <v>-12.068965517241327</v>
      </c>
      <c r="E55" s="21">
        <f t="shared" si="12"/>
        <v>0.99336951771809778</v>
      </c>
      <c r="F55" s="42">
        <f t="shared" si="7"/>
        <v>638.51300560857203</v>
      </c>
      <c r="G55" s="32">
        <f t="shared" si="10"/>
        <v>7.4174311926605503</v>
      </c>
      <c r="H55" s="33">
        <f t="shared" si="11"/>
        <v>0.99826414112517869</v>
      </c>
      <c r="I55" s="22">
        <f t="shared" si="8"/>
        <v>3.4482166422189486E-4</v>
      </c>
      <c r="J55" s="36">
        <f t="shared" si="9"/>
        <v>-16.436042359342093</v>
      </c>
    </row>
    <row r="56" spans="1:10" x14ac:dyDescent="0.25">
      <c r="A56" s="19">
        <f t="shared" si="5"/>
        <v>46</v>
      </c>
      <c r="B56" s="20">
        <f t="shared" si="2"/>
        <v>643</v>
      </c>
      <c r="C56" s="22">
        <f t="shared" si="3"/>
        <v>8.0023062022954218E-4</v>
      </c>
      <c r="D56" s="23">
        <f t="shared" si="6"/>
        <v>-12.068965517241406</v>
      </c>
      <c r="E56" s="21">
        <f t="shared" si="12"/>
        <v>0.99416974833832727</v>
      </c>
      <c r="F56" s="42">
        <f t="shared" si="7"/>
        <v>652.51300560857203</v>
      </c>
      <c r="G56" s="32">
        <f t="shared" si="10"/>
        <v>7.6100917431192654</v>
      </c>
      <c r="H56" s="33">
        <f t="shared" si="11"/>
        <v>0.99855219135147688</v>
      </c>
      <c r="I56" s="22">
        <f t="shared" si="8"/>
        <v>2.8805022629818655E-4</v>
      </c>
      <c r="J56" s="36">
        <f t="shared" si="9"/>
        <v>-16.463999746598155</v>
      </c>
    </row>
    <row r="57" spans="1:10" x14ac:dyDescent="0.25">
      <c r="A57" s="19">
        <f t="shared" si="5"/>
        <v>47</v>
      </c>
      <c r="B57" s="20">
        <f t="shared" si="2"/>
        <v>657</v>
      </c>
      <c r="C57" s="22">
        <f t="shared" si="3"/>
        <v>7.0365106261563177E-4</v>
      </c>
      <c r="D57" s="23">
        <f t="shared" si="6"/>
        <v>-12.068965517241397</v>
      </c>
      <c r="E57" s="21">
        <f t="shared" si="12"/>
        <v>0.99487339940094288</v>
      </c>
      <c r="F57" s="42">
        <f t="shared" si="7"/>
        <v>666.51300560857203</v>
      </c>
      <c r="G57" s="32">
        <f t="shared" si="10"/>
        <v>7.8027522935779814</v>
      </c>
      <c r="H57" s="33">
        <f t="shared" si="11"/>
        <v>0.99879274049402811</v>
      </c>
      <c r="I57" s="22">
        <f t="shared" si="8"/>
        <v>2.4054914255122739E-4</v>
      </c>
      <c r="J57" s="36">
        <f t="shared" si="9"/>
        <v>-16.490555955261268</v>
      </c>
    </row>
    <row r="58" spans="1:10" x14ac:dyDescent="0.25">
      <c r="A58" s="19">
        <f t="shared" si="5"/>
        <v>48</v>
      </c>
      <c r="B58" s="20">
        <f t="shared" si="2"/>
        <v>671</v>
      </c>
      <c r="C58" s="22">
        <f t="shared" si="3"/>
        <v>6.1872765850684846E-4</v>
      </c>
      <c r="D58" s="23">
        <f t="shared" si="6"/>
        <v>-12.068965517241404</v>
      </c>
      <c r="E58" s="21">
        <f t="shared" si="12"/>
        <v>0.99549212705944978</v>
      </c>
      <c r="F58" s="42">
        <f t="shared" si="7"/>
        <v>680.51300560857203</v>
      </c>
      <c r="G58" s="32">
        <f t="shared" si="10"/>
        <v>7.9954128440366965</v>
      </c>
      <c r="H58" s="33">
        <f t="shared" si="11"/>
        <v>0.99899356098820979</v>
      </c>
      <c r="I58" s="22">
        <f t="shared" si="8"/>
        <v>2.0082049418168602E-4</v>
      </c>
      <c r="J58" s="36">
        <f t="shared" si="9"/>
        <v>-16.515813753557968</v>
      </c>
    </row>
    <row r="59" spans="1:10" x14ac:dyDescent="0.25">
      <c r="A59" s="19">
        <f t="shared" si="5"/>
        <v>49</v>
      </c>
      <c r="B59" s="20">
        <f t="shared" si="2"/>
        <v>685</v>
      </c>
      <c r="C59" s="22">
        <f t="shared" si="3"/>
        <v>5.4405363075602181E-4</v>
      </c>
      <c r="D59" s="23">
        <f t="shared" si="6"/>
        <v>-12.068965517241397</v>
      </c>
      <c r="E59" s="21">
        <f t="shared" si="12"/>
        <v>0.99603618069020583</v>
      </c>
      <c r="F59" s="42">
        <f t="shared" si="7"/>
        <v>694.51300560857203</v>
      </c>
      <c r="G59" s="32">
        <f t="shared" si="10"/>
        <v>8.1880733944954116</v>
      </c>
      <c r="H59" s="33">
        <f t="shared" si="11"/>
        <v>0.99916116604155414</v>
      </c>
      <c r="I59" s="22">
        <f t="shared" si="8"/>
        <v>1.6760505334434406E-4</v>
      </c>
      <c r="J59" s="36">
        <f t="shared" si="9"/>
        <v>-16.539866099169807</v>
      </c>
    </row>
    <row r="60" spans="1:10" x14ac:dyDescent="0.25">
      <c r="A60" s="19">
        <f t="shared" si="5"/>
        <v>50</v>
      </c>
      <c r="B60" s="20">
        <f t="shared" si="2"/>
        <v>699</v>
      </c>
      <c r="C60" s="22">
        <f t="shared" si="3"/>
        <v>4.7839198566477804E-4</v>
      </c>
      <c r="D60" s="23">
        <f t="shared" si="6"/>
        <v>-12.068965517241336</v>
      </c>
      <c r="E60" s="21">
        <f t="shared" si="12"/>
        <v>0.99651457267587062</v>
      </c>
      <c r="F60" s="42">
        <f t="shared" si="7"/>
        <v>708.51300560857203</v>
      </c>
      <c r="G60" s="32">
        <f t="shared" si="10"/>
        <v>8.3807339449541285</v>
      </c>
      <c r="H60" s="33">
        <f t="shared" si="11"/>
        <v>0.99930101100967783</v>
      </c>
      <c r="I60" s="22">
        <f t="shared" si="8"/>
        <v>1.398449681236924E-4</v>
      </c>
      <c r="J60" s="36">
        <f t="shared" si="9"/>
        <v>-16.562797282501169</v>
      </c>
    </row>
    <row r="61" spans="1:10" x14ac:dyDescent="0.25">
      <c r="A61" s="19">
        <f t="shared" si="5"/>
        <v>51</v>
      </c>
      <c r="B61" s="20">
        <f t="shared" si="2"/>
        <v>713</v>
      </c>
      <c r="C61" s="22">
        <f t="shared" si="3"/>
        <v>4.2065502187764957E-4</v>
      </c>
      <c r="D61" s="23">
        <f t="shared" si="6"/>
        <v>-12.068965517241397</v>
      </c>
      <c r="E61" s="21">
        <f t="shared" si="12"/>
        <v>0.99693522769774823</v>
      </c>
      <c r="F61" s="42">
        <f t="shared" si="7"/>
        <v>722.51300560857203</v>
      </c>
      <c r="G61" s="32">
        <f t="shared" si="10"/>
        <v>8.5733944954128436</v>
      </c>
      <c r="H61" s="33">
        <f t="shared" si="11"/>
        <v>0.99941766313186875</v>
      </c>
      <c r="I61" s="22">
        <f t="shared" si="8"/>
        <v>1.1665212219091892E-4</v>
      </c>
      <c r="J61" s="36">
        <f t="shared" si="9"/>
        <v>-16.584683913874894</v>
      </c>
    </row>
    <row r="62" spans="1:10" x14ac:dyDescent="0.25">
      <c r="A62" s="19">
        <f t="shared" si="5"/>
        <v>52</v>
      </c>
      <c r="B62" s="20">
        <f t="shared" si="2"/>
        <v>727</v>
      </c>
      <c r="C62" s="22">
        <f t="shared" si="3"/>
        <v>3.6988631234069176E-4</v>
      </c>
      <c r="D62" s="23">
        <f t="shared" si="6"/>
        <v>-12.068965517241404</v>
      </c>
      <c r="E62" s="21">
        <f t="shared" si="12"/>
        <v>0.99730511401008892</v>
      </c>
      <c r="F62" s="42">
        <f t="shared" si="7"/>
        <v>736.51300560857203</v>
      </c>
      <c r="G62" s="32">
        <f t="shared" si="10"/>
        <v>8.7660550458715587</v>
      </c>
      <c r="H62" s="33">
        <f t="shared" si="11"/>
        <v>0.99951494447418088</v>
      </c>
      <c r="I62" s="22">
        <f t="shared" si="8"/>
        <v>9.7281342312127705E-5</v>
      </c>
      <c r="J62" s="36">
        <f t="shared" si="9"/>
        <v>-16.605595779121778</v>
      </c>
    </row>
    <row r="63" spans="1:10" x14ac:dyDescent="0.25">
      <c r="A63" s="19">
        <f t="shared" si="5"/>
        <v>53</v>
      </c>
      <c r="B63" s="20">
        <f t="shared" si="2"/>
        <v>741</v>
      </c>
      <c r="C63" s="22">
        <f t="shared" si="3"/>
        <v>3.2524486085129816E-4</v>
      </c>
      <c r="D63" s="23">
        <f t="shared" si="6"/>
        <v>-12.068965517241319</v>
      </c>
      <c r="E63" s="21">
        <f t="shared" si="12"/>
        <v>0.9976303588709402</v>
      </c>
      <c r="F63" s="42">
        <f t="shared" si="7"/>
        <v>750.51300560857203</v>
      </c>
      <c r="G63" s="32">
        <f t="shared" si="10"/>
        <v>8.9587155963302738</v>
      </c>
      <c r="H63" s="33">
        <f t="shared" si="11"/>
        <v>0.99959605221297021</v>
      </c>
      <c r="I63" s="22">
        <f t="shared" si="8"/>
        <v>8.1107738789332195E-5</v>
      </c>
      <c r="J63" s="36">
        <f t="shared" si="9"/>
        <v>-16.625596582438611</v>
      </c>
    </row>
    <row r="64" spans="1:10" x14ac:dyDescent="0.25">
      <c r="A64" s="19">
        <f t="shared" si="5"/>
        <v>54</v>
      </c>
      <c r="B64" s="20">
        <f t="shared" si="2"/>
        <v>755</v>
      </c>
      <c r="C64" s="22">
        <f t="shared" si="3"/>
        <v>2.8599117074855519E-4</v>
      </c>
      <c r="D64" s="23">
        <f t="shared" si="6"/>
        <v>-12.068965517241404</v>
      </c>
      <c r="E64" s="21">
        <f t="shared" si="12"/>
        <v>0.99791635004168877</v>
      </c>
      <c r="F64" s="42">
        <f t="shared" si="7"/>
        <v>764.51300560857203</v>
      </c>
      <c r="G64" s="32">
        <f t="shared" si="10"/>
        <v>9.1513761467889907</v>
      </c>
      <c r="H64" s="33">
        <f t="shared" si="11"/>
        <v>0.99966365977579086</v>
      </c>
      <c r="I64" s="22">
        <f t="shared" si="8"/>
        <v>6.7607562820648504E-5</v>
      </c>
      <c r="J64" s="36">
        <f t="shared" si="9"/>
        <v>-16.644744595517341</v>
      </c>
    </row>
    <row r="65" spans="1:10" x14ac:dyDescent="0.25">
      <c r="A65" s="19">
        <f t="shared" si="5"/>
        <v>55</v>
      </c>
      <c r="B65" s="20">
        <f t="shared" si="2"/>
        <v>769</v>
      </c>
      <c r="C65" s="22">
        <f t="shared" si="3"/>
        <v>2.514749949685571E-4</v>
      </c>
      <c r="D65" s="23">
        <f t="shared" si="6"/>
        <v>-12.068965517241397</v>
      </c>
      <c r="E65" s="21">
        <f t="shared" si="12"/>
        <v>0.99816782503665735</v>
      </c>
      <c r="F65" s="42">
        <f t="shared" si="7"/>
        <v>778.51300560857203</v>
      </c>
      <c r="G65" s="32">
        <f t="shared" si="10"/>
        <v>9.3440366972477058</v>
      </c>
      <c r="H65" s="33">
        <f t="shared" si="11"/>
        <v>0.9997200018273924</v>
      </c>
      <c r="I65" s="22">
        <f t="shared" si="8"/>
        <v>5.6342051601543375E-5</v>
      </c>
      <c r="J65" s="36">
        <f t="shared" si="9"/>
        <v>-16.663093223742788</v>
      </c>
    </row>
    <row r="66" spans="1:10" x14ac:dyDescent="0.25">
      <c r="A66" s="19">
        <f t="shared" si="5"/>
        <v>56</v>
      </c>
      <c r="B66" s="20">
        <f t="shared" si="2"/>
        <v>783</v>
      </c>
      <c r="C66" s="22">
        <f t="shared" si="3"/>
        <v>2.211245645413174E-4</v>
      </c>
      <c r="D66" s="23">
        <f t="shared" si="6"/>
        <v>-12.068965517241399</v>
      </c>
      <c r="E66" s="21">
        <f t="shared" si="12"/>
        <v>0.99838894960119862</v>
      </c>
      <c r="F66" s="42">
        <f t="shared" si="7"/>
        <v>792.51300560857203</v>
      </c>
      <c r="G66" s="32">
        <f t="shared" si="10"/>
        <v>9.5366972477064209</v>
      </c>
      <c r="H66" s="33">
        <f t="shared" si="11"/>
        <v>0.9997669456351792</v>
      </c>
      <c r="I66" s="22">
        <f t="shared" si="8"/>
        <v>4.6943807786803404E-5</v>
      </c>
      <c r="J66" s="36">
        <f t="shared" si="9"/>
        <v>-16.680691504110094</v>
      </c>
    </row>
    <row r="67" spans="1:10" x14ac:dyDescent="0.25">
      <c r="A67" s="19">
        <f t="shared" si="5"/>
        <v>57</v>
      </c>
      <c r="B67" s="20">
        <f t="shared" si="2"/>
        <v>797</v>
      </c>
      <c r="C67" s="22">
        <f t="shared" si="3"/>
        <v>1.9443711709667559E-4</v>
      </c>
      <c r="D67" s="23">
        <f t="shared" si="6"/>
        <v>-12.068965517241406</v>
      </c>
      <c r="E67" s="21">
        <f t="shared" si="12"/>
        <v>0.99858338671829527</v>
      </c>
      <c r="F67" s="42">
        <f t="shared" si="7"/>
        <v>806.51300560857203</v>
      </c>
      <c r="G67" s="32">
        <f t="shared" si="10"/>
        <v>9.7293577981651378</v>
      </c>
      <c r="H67" s="33">
        <f t="shared" si="11"/>
        <v>0.99980605096097297</v>
      </c>
      <c r="I67" s="22">
        <f t="shared" si="8"/>
        <v>3.9105325793764578E-5</v>
      </c>
      <c r="J67" s="36">
        <f t="shared" si="9"/>
        <v>-16.697584543285256</v>
      </c>
    </row>
    <row r="68" spans="1:10" x14ac:dyDescent="0.25">
      <c r="A68" s="19">
        <f t="shared" si="5"/>
        <v>58</v>
      </c>
      <c r="B68" s="20">
        <f t="shared" si="2"/>
        <v>811</v>
      </c>
      <c r="C68" s="22">
        <f t="shared" si="3"/>
        <v>1.7097056848155968E-4</v>
      </c>
      <c r="D68" s="23">
        <f t="shared" si="6"/>
        <v>-12.068965517241322</v>
      </c>
      <c r="E68" s="21">
        <f t="shared" si="12"/>
        <v>0.99875435728677686</v>
      </c>
      <c r="F68" s="42">
        <f t="shared" si="7"/>
        <v>820.51300560857203</v>
      </c>
      <c r="G68" s="32">
        <f t="shared" si="10"/>
        <v>9.9220183486238529</v>
      </c>
      <c r="H68" s="33">
        <f t="shared" si="11"/>
        <v>0.99983862029538706</v>
      </c>
      <c r="I68" s="22">
        <f t="shared" si="8"/>
        <v>3.2569334414089823E-5</v>
      </c>
      <c r="J68" s="36">
        <f t="shared" si="9"/>
        <v>-16.713813903877337</v>
      </c>
    </row>
    <row r="69" spans="1:10" x14ac:dyDescent="0.25">
      <c r="A69" s="19">
        <f t="shared" si="5"/>
        <v>59</v>
      </c>
      <c r="B69" s="20">
        <f t="shared" si="2"/>
        <v>825</v>
      </c>
      <c r="C69" s="22">
        <f t="shared" si="3"/>
        <v>1.5033618952688864E-4</v>
      </c>
      <c r="D69" s="23">
        <f t="shared" si="6"/>
        <v>-12.068965517241404</v>
      </c>
      <c r="E69" s="21">
        <f t="shared" si="12"/>
        <v>0.99890469347630373</v>
      </c>
      <c r="F69" s="42">
        <f t="shared" si="7"/>
        <v>834.51300560857203</v>
      </c>
      <c r="G69" s="32">
        <f t="shared" si="10"/>
        <v>10.114678899082568</v>
      </c>
      <c r="H69" s="33">
        <f t="shared" si="11"/>
        <v>0.99986574096972536</v>
      </c>
      <c r="I69" s="22">
        <f t="shared" si="8"/>
        <v>2.7120674338299011E-5</v>
      </c>
      <c r="J69" s="36">
        <f t="shared" si="9"/>
        <v>-16.729417944241643</v>
      </c>
    </row>
    <row r="70" spans="1:10" x14ac:dyDescent="0.25">
      <c r="A70" s="19">
        <f t="shared" si="5"/>
        <v>60</v>
      </c>
      <c r="B70" s="20">
        <f t="shared" si="2"/>
        <v>839</v>
      </c>
      <c r="C70" s="22">
        <f t="shared" si="3"/>
        <v>1.3219216665295378E-4</v>
      </c>
      <c r="D70" s="23">
        <f t="shared" si="6"/>
        <v>-12.068965517241397</v>
      </c>
      <c r="E70" s="21">
        <f t="shared" si="12"/>
        <v>0.99903688564295667</v>
      </c>
      <c r="F70" s="42">
        <f t="shared" si="7"/>
        <v>848.51300560857203</v>
      </c>
      <c r="G70" s="32">
        <f t="shared" si="10"/>
        <v>10.307339449541283</v>
      </c>
      <c r="H70" s="33">
        <f t="shared" si="11"/>
        <v>0.99988832044115772</v>
      </c>
      <c r="I70" s="22">
        <f t="shared" si="8"/>
        <v>2.2579471432360165E-5</v>
      </c>
      <c r="J70" s="36">
        <f t="shared" si="9"/>
        <v>-16.744432123230411</v>
      </c>
    </row>
    <row r="71" spans="1:10" x14ac:dyDescent="0.25">
      <c r="A71" s="19">
        <f t="shared" si="5"/>
        <v>61</v>
      </c>
      <c r="B71" s="20">
        <f t="shared" si="2"/>
        <v>853</v>
      </c>
      <c r="C71" s="22">
        <f t="shared" si="3"/>
        <v>1.162379396431146E-4</v>
      </c>
      <c r="D71" s="23">
        <f t="shared" si="6"/>
        <v>-12.068965517241327</v>
      </c>
      <c r="E71" s="21">
        <f t="shared" si="12"/>
        <v>0.99915312358259978</v>
      </c>
      <c r="F71" s="42">
        <f t="shared" si="7"/>
        <v>862.51300560857203</v>
      </c>
      <c r="G71" s="32">
        <f t="shared" si="10"/>
        <v>10.5</v>
      </c>
      <c r="H71" s="33">
        <f t="shared" si="11"/>
        <v>0.99990711584397518</v>
      </c>
      <c r="I71" s="22">
        <f t="shared" si="8"/>
        <v>1.8795402817461948E-5</v>
      </c>
      <c r="J71" s="36">
        <f t="shared" si="9"/>
        <v>-16.758889269104028</v>
      </c>
    </row>
    <row r="72" spans="1:10" x14ac:dyDescent="0.25">
      <c r="A72" s="19">
        <f t="shared" si="5"/>
        <v>62</v>
      </c>
      <c r="B72" s="20">
        <f t="shared" si="2"/>
        <v>867</v>
      </c>
      <c r="C72" s="22">
        <f t="shared" si="3"/>
        <v>1.0220922278963523E-4</v>
      </c>
      <c r="D72" s="23">
        <f t="shared" si="6"/>
        <v>-12.068965517241393</v>
      </c>
      <c r="E72" s="21">
        <f t="shared" si="12"/>
        <v>0.99925533280538936</v>
      </c>
      <c r="F72" s="42">
        <f t="shared" si="7"/>
        <v>876.51300560857203</v>
      </c>
      <c r="G72" s="32">
        <f t="shared" si="10"/>
        <v>10.692660550458715</v>
      </c>
      <c r="H72" s="33">
        <f t="shared" si="11"/>
        <v>0.99992275872774439</v>
      </c>
      <c r="I72" s="22">
        <f t="shared" si="8"/>
        <v>1.5642883769206861E-5</v>
      </c>
      <c r="J72" s="36">
        <f t="shared" si="9"/>
        <v>-16.772819815951088</v>
      </c>
    </row>
    <row r="73" spans="1:10" x14ac:dyDescent="0.25">
      <c r="A73" s="19">
        <f t="shared" si="5"/>
        <v>63</v>
      </c>
      <c r="B73" s="20">
        <f t="shared" si="2"/>
        <v>881</v>
      </c>
      <c r="C73" s="22">
        <f t="shared" si="3"/>
        <v>8.987362693571371E-5</v>
      </c>
      <c r="D73" s="23">
        <f t="shared" si="6"/>
        <v>-12.068965517241409</v>
      </c>
      <c r="E73" s="21">
        <f t="shared" si="12"/>
        <v>0.99934520643232505</v>
      </c>
      <c r="F73" s="42">
        <f t="shared" si="7"/>
        <v>890.51300560857203</v>
      </c>
      <c r="G73" s="32">
        <f t="shared" si="10"/>
        <v>10.88532110091743</v>
      </c>
      <c r="H73" s="33">
        <f t="shared" si="11"/>
        <v>0.99993577575762016</v>
      </c>
      <c r="I73" s="22">
        <f t="shared" si="8"/>
        <v>1.3017029875772579E-5</v>
      </c>
      <c r="J73" s="36">
        <f t="shared" si="9"/>
        <v>-16.786252024727666</v>
      </c>
    </row>
    <row r="74" spans="1:10" x14ac:dyDescent="0.25">
      <c r="A74" s="19">
        <f t="shared" si="5"/>
        <v>64</v>
      </c>
      <c r="B74" s="20">
        <f t="shared" si="2"/>
        <v>895</v>
      </c>
      <c r="C74" s="22">
        <f t="shared" si="3"/>
        <v>7.9026809891748242E-5</v>
      </c>
      <c r="D74" s="23">
        <f t="shared" si="6"/>
        <v>-12.068965517241402</v>
      </c>
      <c r="E74" s="21">
        <f t="shared" si="12"/>
        <v>0.99942423324221685</v>
      </c>
      <c r="F74" s="42">
        <f t="shared" si="7"/>
        <v>904.51300560857203</v>
      </c>
      <c r="G74" s="32">
        <f t="shared" si="10"/>
        <v>11.077981651376145</v>
      </c>
      <c r="H74" s="33">
        <f t="shared" si="11"/>
        <v>0.99994660602902985</v>
      </c>
      <c r="I74" s="22">
        <f t="shared" si="8"/>
        <v>1.0830271409689729E-5</v>
      </c>
      <c r="J74" s="36">
        <f t="shared" si="9"/>
        <v>-16.799212162467768</v>
      </c>
    </row>
    <row r="75" spans="1:10" x14ac:dyDescent="0.25">
      <c r="A75" s="19">
        <f t="shared" si="5"/>
        <v>65</v>
      </c>
      <c r="B75" s="20">
        <f t="shared" si="2"/>
        <v>909</v>
      </c>
      <c r="C75" s="22">
        <f t="shared" si="3"/>
        <v>6.9489091456537234E-5</v>
      </c>
      <c r="D75" s="23">
        <f t="shared" si="6"/>
        <v>-12.068965517241397</v>
      </c>
      <c r="E75" s="21">
        <f t="shared" si="12"/>
        <v>0.9994937223336734</v>
      </c>
      <c r="F75" s="42">
        <f t="shared" si="7"/>
        <v>918.51300560857203</v>
      </c>
      <c r="G75" s="32">
        <f t="shared" si="10"/>
        <v>11.270642201834862</v>
      </c>
      <c r="H75" s="33">
        <f t="shared" si="11"/>
        <v>0.99995561554502665</v>
      </c>
      <c r="I75" s="22">
        <f t="shared" si="8"/>
        <v>9.0095159968051064E-6</v>
      </c>
      <c r="J75" s="36">
        <f t="shared" si="9"/>
        <v>-16.811724692842066</v>
      </c>
    </row>
    <row r="76" spans="1:10" x14ac:dyDescent="0.25">
      <c r="A76" s="19">
        <f t="shared" si="5"/>
        <v>66</v>
      </c>
      <c r="B76" s="20">
        <f t="shared" si="2"/>
        <v>923</v>
      </c>
      <c r="C76" s="22">
        <f t="shared" si="3"/>
        <v>6.1102476970403466E-5</v>
      </c>
      <c r="D76" s="23">
        <f t="shared" si="6"/>
        <v>-12.068965517241327</v>
      </c>
      <c r="E76" s="21">
        <f t="shared" si="12"/>
        <v>0.99955482481064384</v>
      </c>
      <c r="F76" s="42">
        <f t="shared" si="7"/>
        <v>932.51300560857203</v>
      </c>
      <c r="G76" s="32">
        <f t="shared" si="10"/>
        <v>11.463302752293577</v>
      </c>
      <c r="H76" s="33">
        <f t="shared" si="11"/>
        <v>0.99996310931695365</v>
      </c>
      <c r="I76" s="22">
        <f t="shared" si="8"/>
        <v>7.4937719269918546E-6</v>
      </c>
      <c r="J76" s="36">
        <f t="shared" si="9"/>
        <v>-16.82381240402653</v>
      </c>
    </row>
    <row r="77" spans="1:10" x14ac:dyDescent="0.25">
      <c r="A77" s="19">
        <f t="shared" si="5"/>
        <v>67</v>
      </c>
      <c r="B77" s="20">
        <f t="shared" si="2"/>
        <v>937</v>
      </c>
      <c r="C77" s="22">
        <f t="shared" si="3"/>
        <v>5.3728040094665101E-5</v>
      </c>
      <c r="D77" s="23">
        <f t="shared" si="6"/>
        <v>-12.068965517241406</v>
      </c>
      <c r="E77" s="21">
        <f t="shared" si="12"/>
        <v>0.99960855285073846</v>
      </c>
      <c r="F77" s="42">
        <f t="shared" si="7"/>
        <v>946.51300560857203</v>
      </c>
      <c r="G77" s="32">
        <f t="shared" si="10"/>
        <v>11.655963302752292</v>
      </c>
      <c r="H77" s="33">
        <f t="shared" si="11"/>
        <v>0.99996934147516436</v>
      </c>
      <c r="I77" s="22">
        <f t="shared" si="8"/>
        <v>6.2321582107172091E-6</v>
      </c>
      <c r="J77" s="36">
        <f t="shared" si="9"/>
        <v>-16.835496577236796</v>
      </c>
    </row>
    <row r="78" spans="1:10" x14ac:dyDescent="0.25">
      <c r="A78" s="19">
        <f t="shared" si="5"/>
        <v>68</v>
      </c>
      <c r="B78" s="20">
        <f t="shared" si="2"/>
        <v>951</v>
      </c>
      <c r="C78" s="22">
        <f t="shared" si="3"/>
        <v>4.7243621462550341E-5</v>
      </c>
      <c r="D78" s="23">
        <f t="shared" si="6"/>
        <v>-12.068965517241393</v>
      </c>
      <c r="E78" s="21">
        <f t="shared" si="12"/>
        <v>0.99965579647220104</v>
      </c>
      <c r="F78" s="42">
        <f t="shared" si="7"/>
        <v>960.51300560857203</v>
      </c>
      <c r="G78" s="32">
        <f t="shared" si="10"/>
        <v>11.848623853211008</v>
      </c>
      <c r="H78" s="33">
        <f t="shared" si="11"/>
        <v>0.99997452371432738</v>
      </c>
      <c r="I78" s="22">
        <f t="shared" si="8"/>
        <v>5.1822391630151898E-6</v>
      </c>
      <c r="J78" s="36">
        <f t="shared" si="9"/>
        <v>-16.846797083817815</v>
      </c>
    </row>
    <row r="79" spans="1:10" x14ac:dyDescent="0.25">
      <c r="A79" s="19">
        <f t="shared" si="5"/>
        <v>69</v>
      </c>
      <c r="B79" s="20">
        <f t="shared" si="2"/>
        <v>965</v>
      </c>
      <c r="C79" s="22">
        <f t="shared" si="3"/>
        <v>4.1541805079139111E-5</v>
      </c>
      <c r="D79" s="23">
        <f t="shared" si="6"/>
        <v>-12.06896551724134</v>
      </c>
      <c r="E79" s="21">
        <f t="shared" si="12"/>
        <v>0.99969733827728013</v>
      </c>
      <c r="F79" s="42">
        <f t="shared" si="7"/>
        <v>974.51300560857203</v>
      </c>
      <c r="G79" s="32">
        <f t="shared" si="10"/>
        <v>12.041284403669724</v>
      </c>
      <c r="H79" s="33">
        <f t="shared" si="11"/>
        <v>0.9999788323454738</v>
      </c>
      <c r="I79" s="22">
        <f t="shared" si="8"/>
        <v>4.3086311464213267E-6</v>
      </c>
      <c r="J79" s="36">
        <f t="shared" si="9"/>
        <v>-16.857732518959438</v>
      </c>
    </row>
    <row r="80" spans="1:10" x14ac:dyDescent="0.25">
      <c r="A80" s="19">
        <f t="shared" si="5"/>
        <v>70</v>
      </c>
      <c r="B80" s="20">
        <f t="shared" si="2"/>
        <v>979</v>
      </c>
      <c r="C80" s="22">
        <f t="shared" si="3"/>
        <v>3.6528138948898177E-5</v>
      </c>
      <c r="D80" s="23">
        <f t="shared" si="6"/>
        <v>-12.068965517241395</v>
      </c>
      <c r="E80" s="21">
        <f t="shared" si="12"/>
        <v>0.99973386641622908</v>
      </c>
      <c r="F80" s="42">
        <f t="shared" si="7"/>
        <v>988.51300560857203</v>
      </c>
      <c r="G80" s="32">
        <f t="shared" si="10"/>
        <v>12.23394495412844</v>
      </c>
      <c r="H80" s="33">
        <f t="shared" si="11"/>
        <v>0.99998241418291811</v>
      </c>
      <c r="I80" s="22">
        <f t="shared" si="8"/>
        <v>3.5818374443108425E-6</v>
      </c>
      <c r="J80" s="36">
        <f t="shared" si="9"/>
        <v>-16.868320295046519</v>
      </c>
    </row>
    <row r="81" spans="1:10" x14ac:dyDescent="0.25">
      <c r="A81" s="19">
        <f t="shared" si="5"/>
        <v>71</v>
      </c>
      <c r="B81" s="20">
        <f t="shared" si="2"/>
        <v>993</v>
      </c>
      <c r="C81" s="22">
        <f t="shared" si="3"/>
        <v>3.2119570455065633E-5</v>
      </c>
      <c r="D81" s="23">
        <f t="shared" si="6"/>
        <v>-12.068965517241393</v>
      </c>
      <c r="E81" s="21">
        <f t="shared" si="12"/>
        <v>0.99976598598668409</v>
      </c>
      <c r="F81" s="42">
        <f t="shared" si="7"/>
        <v>1002.513005608572</v>
      </c>
      <c r="G81" s="32">
        <f t="shared" ref="G81:G112" si="13">(B81-$H$6)/$H$7</f>
        <v>12.426605504587155</v>
      </c>
      <c r="H81" s="33">
        <f t="shared" ref="H81:H112" si="14">GAMMADIST(F81-$H$6,$H$4,$H$7,TRUE)</f>
        <v>0.99998539145718124</v>
      </c>
      <c r="I81" s="22">
        <f t="shared" si="8"/>
        <v>2.9772742631273275E-6</v>
      </c>
      <c r="J81" s="36">
        <f t="shared" si="9"/>
        <v>-16.878576724462018</v>
      </c>
    </row>
    <row r="82" spans="1:10" x14ac:dyDescent="0.25">
      <c r="A82" s="19">
        <f t="shared" si="5"/>
        <v>72</v>
      </c>
      <c r="B82" s="20">
        <f t="shared" ref="B82:B145" si="15">14*A82+$B$6</f>
        <v>1007</v>
      </c>
      <c r="C82" s="22">
        <f t="shared" ref="C82:C145" si="16">$B$7*EXP($B$8*(A82-$B$4))</f>
        <v>2.8243070572557706E-5</v>
      </c>
      <c r="D82" s="23">
        <f t="shared" si="6"/>
        <v>-12.068965517241399</v>
      </c>
      <c r="E82" s="21">
        <f t="shared" ref="E82:E113" si="17">E81+C82</f>
        <v>0.99979422905725668</v>
      </c>
      <c r="F82" s="42">
        <f t="shared" si="7"/>
        <v>1016.513005608572</v>
      </c>
      <c r="G82" s="32">
        <f t="shared" si="13"/>
        <v>12.619266055045872</v>
      </c>
      <c r="H82" s="33">
        <f t="shared" si="14"/>
        <v>0.99998786591397049</v>
      </c>
      <c r="I82" s="22">
        <f t="shared" si="8"/>
        <v>2.4744567892476255E-6</v>
      </c>
      <c r="J82" s="36">
        <f t="shared" si="9"/>
        <v>-16.888517128131245</v>
      </c>
    </row>
    <row r="83" spans="1:10" x14ac:dyDescent="0.25">
      <c r="A83" s="19">
        <f t="shared" ref="A83:A146" si="18">A82+1</f>
        <v>73</v>
      </c>
      <c r="B83" s="20">
        <f t="shared" si="15"/>
        <v>1021</v>
      </c>
      <c r="C83" s="22">
        <f t="shared" si="16"/>
        <v>2.483442412414556E-5</v>
      </c>
      <c r="D83" s="23">
        <f t="shared" ref="D83:D146" si="19">100*(C83-C82)/C82</f>
        <v>-12.068965517241415</v>
      </c>
      <c r="E83" s="21">
        <f t="shared" si="17"/>
        <v>0.99981906348138083</v>
      </c>
      <c r="F83" s="42">
        <f t="shared" ref="F83:F146" si="20">F82+14</f>
        <v>1030.513005608572</v>
      </c>
      <c r="G83" s="32">
        <f t="shared" si="13"/>
        <v>12.811926605504587</v>
      </c>
      <c r="H83" s="33">
        <f t="shared" si="14"/>
        <v>0.99998992223319383</v>
      </c>
      <c r="I83" s="22">
        <f t="shared" ref="I83:I146" si="21">H83-H82</f>
        <v>2.0563192233424843E-6</v>
      </c>
      <c r="J83" s="36">
        <f t="shared" ref="J83:J146" si="22">100*(I83-I82)/I82</f>
        <v>-16.898155899189437</v>
      </c>
    </row>
    <row r="84" spans="1:10" x14ac:dyDescent="0.25">
      <c r="A84" s="19">
        <f t="shared" si="18"/>
        <v>74</v>
      </c>
      <c r="B84" s="20">
        <f t="shared" si="15"/>
        <v>1035</v>
      </c>
      <c r="C84" s="22">
        <f t="shared" si="16"/>
        <v>2.1837166040196953E-5</v>
      </c>
      <c r="D84" s="23">
        <f t="shared" si="19"/>
        <v>-12.068965517241397</v>
      </c>
      <c r="E84" s="21">
        <f t="shared" si="17"/>
        <v>0.99984090064742104</v>
      </c>
      <c r="F84" s="42">
        <f t="shared" si="20"/>
        <v>1044.513005608572</v>
      </c>
      <c r="G84" s="32">
        <f t="shared" si="13"/>
        <v>13.004587155963302</v>
      </c>
      <c r="H84" s="33">
        <f t="shared" si="14"/>
        <v>0.99999163088011012</v>
      </c>
      <c r="I84" s="22">
        <f t="shared" si="21"/>
        <v>1.7086469162874707E-6</v>
      </c>
      <c r="J84" s="36">
        <f t="shared" si="22"/>
        <v>-16.907506534412633</v>
      </c>
    </row>
    <row r="85" spans="1:10" x14ac:dyDescent="0.25">
      <c r="A85" s="19">
        <f t="shared" si="18"/>
        <v>75</v>
      </c>
      <c r="B85" s="20">
        <f t="shared" si="15"/>
        <v>1049</v>
      </c>
      <c r="C85" s="22">
        <f t="shared" si="16"/>
        <v>1.9201646000862834E-5</v>
      </c>
      <c r="D85" s="23">
        <f t="shared" si="19"/>
        <v>-12.068965517241402</v>
      </c>
      <c r="E85" s="21">
        <f t="shared" si="17"/>
        <v>0.99986010229342193</v>
      </c>
      <c r="F85" s="42">
        <f t="shared" si="20"/>
        <v>1058.513005608572</v>
      </c>
      <c r="G85" s="32">
        <f t="shared" si="13"/>
        <v>13.197247706422017</v>
      </c>
      <c r="H85" s="33">
        <f t="shared" si="14"/>
        <v>0.99999305048237308</v>
      </c>
      <c r="I85" s="22">
        <f t="shared" si="21"/>
        <v>1.4196022629642258E-6</v>
      </c>
      <c r="J85" s="36">
        <f t="shared" si="22"/>
        <v>-16.916581803294854</v>
      </c>
    </row>
    <row r="86" spans="1:10" x14ac:dyDescent="0.25">
      <c r="A86" s="19">
        <f t="shared" si="18"/>
        <v>76</v>
      </c>
      <c r="B86" s="20">
        <f t="shared" si="15"/>
        <v>1063</v>
      </c>
      <c r="C86" s="22">
        <f t="shared" si="16"/>
        <v>1.6884205966275966E-5</v>
      </c>
      <c r="D86" s="23">
        <f t="shared" si="19"/>
        <v>-12.068965517241244</v>
      </c>
      <c r="E86" s="21">
        <f t="shared" si="17"/>
        <v>0.99987698649938817</v>
      </c>
      <c r="F86" s="42">
        <f t="shared" si="20"/>
        <v>1072.513005608572</v>
      </c>
      <c r="G86" s="32">
        <f t="shared" si="13"/>
        <v>13.389908256880734</v>
      </c>
      <c r="H86" s="33">
        <f t="shared" si="14"/>
        <v>0.99999422981136465</v>
      </c>
      <c r="I86" s="22">
        <f t="shared" si="21"/>
        <v>1.1793289915740246E-6</v>
      </c>
      <c r="J86" s="36">
        <f t="shared" si="22"/>
        <v>-16.925393658396562</v>
      </c>
    </row>
    <row r="87" spans="1:10" x14ac:dyDescent="0.25">
      <c r="A87" s="19">
        <f t="shared" si="18"/>
        <v>77</v>
      </c>
      <c r="B87" s="20">
        <f t="shared" si="15"/>
        <v>1077</v>
      </c>
      <c r="C87" s="22">
        <f t="shared" si="16"/>
        <v>1.4846456970346105E-5</v>
      </c>
      <c r="D87" s="23">
        <f t="shared" si="19"/>
        <v>-12.068965517241397</v>
      </c>
      <c r="E87" s="21">
        <f t="shared" si="17"/>
        <v>0.99989183295635853</v>
      </c>
      <c r="F87" s="42">
        <f t="shared" si="20"/>
        <v>1086.513005608572</v>
      </c>
      <c r="G87" s="32">
        <f t="shared" si="13"/>
        <v>13.582568807339449</v>
      </c>
      <c r="H87" s="33">
        <f t="shared" si="14"/>
        <v>0.9999952094333342</v>
      </c>
      <c r="I87" s="22">
        <f t="shared" si="21"/>
        <v>9.7962196954348713E-7</v>
      </c>
      <c r="J87" s="36">
        <f t="shared" si="22"/>
        <v>-16.933953413965757</v>
      </c>
    </row>
    <row r="88" spans="1:10" x14ac:dyDescent="0.25">
      <c r="A88" s="19">
        <f t="shared" si="18"/>
        <v>78</v>
      </c>
      <c r="B88" s="20">
        <f t="shared" si="15"/>
        <v>1091</v>
      </c>
      <c r="C88" s="22">
        <f t="shared" si="16"/>
        <v>1.305464319806295E-5</v>
      </c>
      <c r="D88" s="23">
        <f t="shared" si="19"/>
        <v>-12.068965517241407</v>
      </c>
      <c r="E88" s="21">
        <f t="shared" si="17"/>
        <v>0.99990488759955665</v>
      </c>
      <c r="F88" s="42">
        <f t="shared" si="20"/>
        <v>1100.513005608572</v>
      </c>
      <c r="G88" s="32">
        <f t="shared" si="13"/>
        <v>13.775229357798164</v>
      </c>
      <c r="H88" s="33">
        <f t="shared" si="14"/>
        <v>0.99999602308508728</v>
      </c>
      <c r="I88" s="22">
        <f t="shared" si="21"/>
        <v>8.1365175308434345E-7</v>
      </c>
      <c r="J88" s="36">
        <f t="shared" si="22"/>
        <v>-16.942271776171712</v>
      </c>
    </row>
    <row r="89" spans="1:10" x14ac:dyDescent="0.25">
      <c r="A89" s="19">
        <f t="shared" si="18"/>
        <v>79</v>
      </c>
      <c r="B89" s="20">
        <f t="shared" si="15"/>
        <v>1105</v>
      </c>
      <c r="C89" s="22">
        <f t="shared" si="16"/>
        <v>1.1479082812089832E-5</v>
      </c>
      <c r="D89" s="23">
        <f t="shared" si="19"/>
        <v>-12.068965517241407</v>
      </c>
      <c r="E89" s="21">
        <f t="shared" si="17"/>
        <v>0.99991636668236872</v>
      </c>
      <c r="F89" s="42">
        <f t="shared" si="20"/>
        <v>1114.513005608572</v>
      </c>
      <c r="G89" s="32">
        <f t="shared" si="13"/>
        <v>13.967889908256879</v>
      </c>
      <c r="H89" s="33">
        <f t="shared" si="14"/>
        <v>0.99999669881994957</v>
      </c>
      <c r="I89" s="22">
        <f t="shared" si="21"/>
        <v>6.757348622876691E-7</v>
      </c>
      <c r="J89" s="36">
        <f t="shared" si="22"/>
        <v>-16.950358709837111</v>
      </c>
    </row>
    <row r="90" spans="1:10" x14ac:dyDescent="0.25">
      <c r="A90" s="19">
        <f t="shared" si="18"/>
        <v>80</v>
      </c>
      <c r="B90" s="20">
        <f t="shared" si="15"/>
        <v>1119</v>
      </c>
      <c r="C90" s="22">
        <f t="shared" si="16"/>
        <v>1.0093676265803127E-5</v>
      </c>
      <c r="D90" s="23">
        <f t="shared" si="19"/>
        <v>-12.068965517241388</v>
      </c>
      <c r="E90" s="21">
        <f t="shared" si="17"/>
        <v>0.99992646035863453</v>
      </c>
      <c r="F90" s="42">
        <f t="shared" si="20"/>
        <v>1128.513005608572</v>
      </c>
      <c r="G90" s="32">
        <f t="shared" si="13"/>
        <v>14.160550458715596</v>
      </c>
      <c r="H90" s="33">
        <f t="shared" si="14"/>
        <v>0.99999725996218092</v>
      </c>
      <c r="I90" s="22">
        <f t="shared" si="21"/>
        <v>5.6114223134784424E-7</v>
      </c>
      <c r="J90" s="36">
        <f t="shared" si="22"/>
        <v>-16.958223903363045</v>
      </c>
    </row>
    <row r="91" spans="1:10" x14ac:dyDescent="0.25">
      <c r="A91" s="19">
        <f t="shared" si="18"/>
        <v>81</v>
      </c>
      <c r="B91" s="20">
        <f t="shared" si="15"/>
        <v>1133</v>
      </c>
      <c r="C91" s="22">
        <f t="shared" si="16"/>
        <v>8.8754739578613667E-6</v>
      </c>
      <c r="D91" s="23">
        <f t="shared" si="19"/>
        <v>-12.068965517241418</v>
      </c>
      <c r="E91" s="21">
        <f t="shared" si="17"/>
        <v>0.99993533583259242</v>
      </c>
      <c r="F91" s="42">
        <f t="shared" si="20"/>
        <v>1142.513005608572</v>
      </c>
      <c r="G91" s="32">
        <f t="shared" si="13"/>
        <v>14.353211009174311</v>
      </c>
      <c r="H91" s="33">
        <f t="shared" si="14"/>
        <v>0.99999772590171609</v>
      </c>
      <c r="I91" s="22">
        <f t="shared" si="21"/>
        <v>4.659395351769291E-7</v>
      </c>
      <c r="J91" s="36">
        <f t="shared" si="22"/>
        <v>-16.965876181203036</v>
      </c>
    </row>
    <row r="92" spans="1:10" x14ac:dyDescent="0.25">
      <c r="A92" s="19">
        <f t="shared" si="18"/>
        <v>82</v>
      </c>
      <c r="B92" s="20">
        <f t="shared" si="15"/>
        <v>1147</v>
      </c>
      <c r="C92" s="22">
        <f t="shared" si="16"/>
        <v>7.8042960663953381E-6</v>
      </c>
      <c r="D92" s="23">
        <f t="shared" si="19"/>
        <v>-12.068965517241397</v>
      </c>
      <c r="E92" s="21">
        <f t="shared" si="17"/>
        <v>0.99994314012865881</v>
      </c>
      <c r="F92" s="42">
        <f t="shared" si="20"/>
        <v>1156.513005608572</v>
      </c>
      <c r="G92" s="32">
        <f t="shared" si="13"/>
        <v>14.545871559633026</v>
      </c>
      <c r="H92" s="33">
        <f t="shared" si="14"/>
        <v>0.99999811275582351</v>
      </c>
      <c r="I92" s="22">
        <f t="shared" si="21"/>
        <v>3.8685410741479132E-7</v>
      </c>
      <c r="J92" s="36">
        <f t="shared" si="22"/>
        <v>-16.973324174371044</v>
      </c>
    </row>
    <row r="93" spans="1:10" x14ac:dyDescent="0.25">
      <c r="A93" s="19">
        <f t="shared" si="18"/>
        <v>83</v>
      </c>
      <c r="B93" s="20">
        <f t="shared" si="15"/>
        <v>1161</v>
      </c>
      <c r="C93" s="22">
        <f t="shared" si="16"/>
        <v>6.8623982652786701E-6</v>
      </c>
      <c r="D93" s="23">
        <f t="shared" si="19"/>
        <v>-12.06896551724124</v>
      </c>
      <c r="E93" s="21">
        <f t="shared" si="17"/>
        <v>0.99995000252692412</v>
      </c>
      <c r="F93" s="42">
        <f t="shared" si="20"/>
        <v>1170.513005608572</v>
      </c>
      <c r="G93" s="32">
        <f t="shared" si="13"/>
        <v>14.738532110091743</v>
      </c>
      <c r="H93" s="33">
        <f t="shared" si="14"/>
        <v>0.99999843391987542</v>
      </c>
      <c r="I93" s="22">
        <f t="shared" si="21"/>
        <v>3.2116405190851793E-7</v>
      </c>
      <c r="J93" s="36">
        <f t="shared" si="22"/>
        <v>-16.980575945091214</v>
      </c>
    </row>
    <row r="94" spans="1:10" x14ac:dyDescent="0.25">
      <c r="A94" s="19">
        <f t="shared" si="18"/>
        <v>84</v>
      </c>
      <c r="B94" s="20">
        <f t="shared" si="15"/>
        <v>1175</v>
      </c>
      <c r="C94" s="22">
        <f t="shared" si="16"/>
        <v>6.0341777849864152E-6</v>
      </c>
      <c r="D94" s="23">
        <f t="shared" si="19"/>
        <v>-12.068965517241402</v>
      </c>
      <c r="E94" s="21">
        <f t="shared" si="17"/>
        <v>0.99995603670470912</v>
      </c>
      <c r="F94" s="42">
        <f t="shared" si="20"/>
        <v>1184.513005608572</v>
      </c>
      <c r="G94" s="32">
        <f t="shared" si="13"/>
        <v>14.931192660550458</v>
      </c>
      <c r="H94" s="33">
        <f t="shared" si="14"/>
        <v>0.99999870052573714</v>
      </c>
      <c r="I94" s="22">
        <f t="shared" si="21"/>
        <v>2.6660586172067013E-7</v>
      </c>
      <c r="J94" s="36">
        <f t="shared" si="22"/>
        <v>-16.987639140693258</v>
      </c>
    </row>
    <row r="95" spans="1:10" x14ac:dyDescent="0.25">
      <c r="A95" s="19">
        <f t="shared" si="18"/>
        <v>85</v>
      </c>
      <c r="B95" s="20">
        <f t="shared" si="15"/>
        <v>1189</v>
      </c>
      <c r="C95" s="22">
        <f t="shared" si="16"/>
        <v>5.3059149488673633E-6</v>
      </c>
      <c r="D95" s="23">
        <f t="shared" si="19"/>
        <v>-12.068965517241407</v>
      </c>
      <c r="E95" s="21">
        <f t="shared" si="17"/>
        <v>0.99996134261965797</v>
      </c>
      <c r="F95" s="42">
        <f t="shared" si="20"/>
        <v>1198.513005608572</v>
      </c>
      <c r="G95" s="32">
        <f t="shared" si="13"/>
        <v>15.123853211009173</v>
      </c>
      <c r="H95" s="33">
        <f t="shared" si="14"/>
        <v>0.99999892182320971</v>
      </c>
      <c r="I95" s="22">
        <f t="shared" si="21"/>
        <v>2.2129747256904864E-7</v>
      </c>
      <c r="J95" s="36">
        <f t="shared" si="22"/>
        <v>-16.994520997851229</v>
      </c>
    </row>
    <row r="96" spans="1:10" x14ac:dyDescent="0.25">
      <c r="A96" s="19">
        <f t="shared" si="18"/>
        <v>86</v>
      </c>
      <c r="B96" s="20">
        <f t="shared" si="15"/>
        <v>1203</v>
      </c>
      <c r="C96" s="22">
        <f t="shared" si="16"/>
        <v>4.6655459033144049E-6</v>
      </c>
      <c r="D96" s="23">
        <f t="shared" si="19"/>
        <v>-12.068965517241393</v>
      </c>
      <c r="E96" s="21">
        <f t="shared" si="17"/>
        <v>0.99996600816556125</v>
      </c>
      <c r="F96" s="42">
        <f t="shared" si="20"/>
        <v>1212.513005608572</v>
      </c>
      <c r="G96" s="32">
        <f t="shared" si="13"/>
        <v>15.316513761467888</v>
      </c>
      <c r="H96" s="33">
        <f t="shared" si="14"/>
        <v>0.99999910549739335</v>
      </c>
      <c r="I96" s="22">
        <f t="shared" si="21"/>
        <v>1.836741836402922E-7</v>
      </c>
      <c r="J96" s="36">
        <f t="shared" si="22"/>
        <v>-17.001228478566251</v>
      </c>
    </row>
    <row r="97" spans="1:10" x14ac:dyDescent="0.25">
      <c r="A97" s="19">
        <f t="shared" si="18"/>
        <v>87</v>
      </c>
      <c r="B97" s="20">
        <f t="shared" si="15"/>
        <v>1217</v>
      </c>
      <c r="C97" s="22">
        <f t="shared" si="16"/>
        <v>4.1024627770523205E-6</v>
      </c>
      <c r="D97" s="23">
        <f t="shared" si="19"/>
        <v>-12.068965517241402</v>
      </c>
      <c r="E97" s="21">
        <f t="shared" si="17"/>
        <v>0.99997011062833829</v>
      </c>
      <c r="F97" s="42">
        <f t="shared" si="20"/>
        <v>1226.513005608572</v>
      </c>
      <c r="G97" s="32">
        <f t="shared" si="13"/>
        <v>15.509174311926605</v>
      </c>
      <c r="H97" s="33">
        <f t="shared" si="14"/>
        <v>0.99999925793269795</v>
      </c>
      <c r="I97" s="22">
        <f t="shared" si="21"/>
        <v>1.5243530460118393E-7</v>
      </c>
      <c r="J97" s="36">
        <f t="shared" si="22"/>
        <v>-17.00776800526662</v>
      </c>
    </row>
    <row r="98" spans="1:10" x14ac:dyDescent="0.25">
      <c r="A98" s="19">
        <f t="shared" si="18"/>
        <v>88</v>
      </c>
      <c r="B98" s="20">
        <f t="shared" si="15"/>
        <v>1231</v>
      </c>
      <c r="C98" s="22">
        <f t="shared" si="16"/>
        <v>3.607337959132212E-6</v>
      </c>
      <c r="D98" s="23">
        <f t="shared" si="19"/>
        <v>-12.068965517241399</v>
      </c>
      <c r="E98" s="21">
        <f t="shared" si="17"/>
        <v>0.99997371796629742</v>
      </c>
      <c r="F98" s="42">
        <f t="shared" si="20"/>
        <v>1240.513005608572</v>
      </c>
      <c r="G98" s="32">
        <f t="shared" si="13"/>
        <v>15.70183486238532</v>
      </c>
      <c r="H98" s="33">
        <f t="shared" si="14"/>
        <v>0.99999938443243741</v>
      </c>
      <c r="I98" s="22">
        <f t="shared" si="21"/>
        <v>1.2649973946121662E-7</v>
      </c>
      <c r="J98" s="36">
        <f t="shared" si="22"/>
        <v>-17.014145907880369</v>
      </c>
    </row>
    <row r="99" spans="1:10" x14ac:dyDescent="0.25">
      <c r="A99" s="19">
        <f t="shared" si="18"/>
        <v>89</v>
      </c>
      <c r="B99" s="20">
        <f t="shared" si="15"/>
        <v>1245</v>
      </c>
      <c r="C99" s="22">
        <f t="shared" si="16"/>
        <v>3.1719695847541855E-6</v>
      </c>
      <c r="D99" s="23">
        <f t="shared" si="19"/>
        <v>-12.068965517241406</v>
      </c>
      <c r="E99" s="21">
        <f t="shared" si="17"/>
        <v>0.99997688993588218</v>
      </c>
      <c r="F99" s="42">
        <f t="shared" si="20"/>
        <v>1254.513005608572</v>
      </c>
      <c r="G99" s="32">
        <f t="shared" si="13"/>
        <v>15.894495412844035</v>
      </c>
      <c r="H99" s="33">
        <f t="shared" si="14"/>
        <v>0.99999948940145544</v>
      </c>
      <c r="I99" s="22">
        <f t="shared" si="21"/>
        <v>1.0496901803325187E-7</v>
      </c>
      <c r="J99" s="36">
        <f t="shared" si="22"/>
        <v>-17.020368199703544</v>
      </c>
    </row>
    <row r="100" spans="1:10" x14ac:dyDescent="0.25">
      <c r="A100" s="19">
        <f t="shared" si="18"/>
        <v>90</v>
      </c>
      <c r="B100" s="20">
        <f t="shared" si="15"/>
        <v>1259</v>
      </c>
      <c r="C100" s="22">
        <f t="shared" si="16"/>
        <v>2.7891456693528177E-6</v>
      </c>
      <c r="D100" s="23">
        <f t="shared" si="19"/>
        <v>-12.068965517241399</v>
      </c>
      <c r="E100" s="21">
        <f t="shared" si="17"/>
        <v>0.9999796790815515</v>
      </c>
      <c r="F100" s="42">
        <f t="shared" si="20"/>
        <v>1268.513005608572</v>
      </c>
      <c r="G100" s="32">
        <f t="shared" si="13"/>
        <v>16.087155963302752</v>
      </c>
      <c r="H100" s="33">
        <f t="shared" si="14"/>
        <v>0.99999957649798654</v>
      </c>
      <c r="I100" s="22">
        <f t="shared" si="21"/>
        <v>8.7096531098396213E-8</v>
      </c>
      <c r="J100" s="36">
        <f t="shared" si="22"/>
        <v>-17.02644005795505</v>
      </c>
    </row>
    <row r="101" spans="1:10" x14ac:dyDescent="0.25">
      <c r="A101" s="19">
        <f t="shared" si="18"/>
        <v>91</v>
      </c>
      <c r="B101" s="20">
        <f t="shared" si="15"/>
        <v>1273</v>
      </c>
      <c r="C101" s="22">
        <f t="shared" si="16"/>
        <v>2.452524640292994E-6</v>
      </c>
      <c r="D101" s="23">
        <f t="shared" si="19"/>
        <v>-12.068965517241409</v>
      </c>
      <c r="E101" s="21">
        <f t="shared" si="17"/>
        <v>0.99998213160619176</v>
      </c>
      <c r="F101" s="42">
        <f t="shared" si="20"/>
        <v>1282.513005608572</v>
      </c>
      <c r="G101" s="32">
        <f t="shared" si="13"/>
        <v>16.279816513761467</v>
      </c>
      <c r="H101" s="33">
        <f t="shared" si="14"/>
        <v>0.99999964875991632</v>
      </c>
      <c r="I101" s="22">
        <f t="shared" si="21"/>
        <v>7.2261929773276279E-8</v>
      </c>
      <c r="J101" s="36">
        <f t="shared" si="22"/>
        <v>-17.032367578865717</v>
      </c>
    </row>
    <row r="102" spans="1:10" x14ac:dyDescent="0.25">
      <c r="A102" s="19">
        <f t="shared" si="18"/>
        <v>92</v>
      </c>
      <c r="B102" s="20">
        <f t="shared" si="15"/>
        <v>1287</v>
      </c>
      <c r="C102" s="22">
        <f t="shared" si="16"/>
        <v>2.1565302871541878E-6</v>
      </c>
      <c r="D102" s="23">
        <f t="shared" si="19"/>
        <v>-12.06896551724124</v>
      </c>
      <c r="E102" s="21">
        <f t="shared" si="17"/>
        <v>0.99998428813647888</v>
      </c>
      <c r="F102" s="42">
        <f t="shared" si="20"/>
        <v>1296.513005608572</v>
      </c>
      <c r="G102" s="32">
        <f t="shared" si="13"/>
        <v>16.472477064220183</v>
      </c>
      <c r="H102" s="33">
        <f t="shared" si="14"/>
        <v>0.99999970870974608</v>
      </c>
      <c r="I102" s="22">
        <f t="shared" si="21"/>
        <v>5.9949829767091956E-8</v>
      </c>
      <c r="J102" s="36">
        <f t="shared" si="22"/>
        <v>-17.038155561045578</v>
      </c>
    </row>
    <row r="103" spans="1:10" x14ac:dyDescent="0.25">
      <c r="A103" s="19">
        <f t="shared" si="18"/>
        <v>93</v>
      </c>
      <c r="B103" s="20">
        <f t="shared" si="15"/>
        <v>1301</v>
      </c>
      <c r="C103" s="22">
        <f t="shared" si="16"/>
        <v>1.8962593904286819E-6</v>
      </c>
      <c r="D103" s="23">
        <f t="shared" si="19"/>
        <v>-12.068965517241402</v>
      </c>
      <c r="E103" s="21">
        <f t="shared" si="17"/>
        <v>0.99998618439586928</v>
      </c>
      <c r="F103" s="42">
        <f t="shared" si="20"/>
        <v>1310.513005608572</v>
      </c>
      <c r="G103" s="32">
        <f t="shared" si="13"/>
        <v>16.665137614678898</v>
      </c>
      <c r="H103" s="33">
        <f t="shared" si="14"/>
        <v>0.99999975844184186</v>
      </c>
      <c r="I103" s="22">
        <f t="shared" si="21"/>
        <v>4.9732095774857044E-8</v>
      </c>
      <c r="J103" s="36">
        <f t="shared" si="22"/>
        <v>-17.043808184162177</v>
      </c>
    </row>
    <row r="104" spans="1:10" x14ac:dyDescent="0.25">
      <c r="A104" s="19">
        <f t="shared" si="18"/>
        <v>94</v>
      </c>
      <c r="B104" s="20">
        <f t="shared" si="15"/>
        <v>1315</v>
      </c>
      <c r="C104" s="22">
        <f t="shared" si="16"/>
        <v>1.6674004984803924E-6</v>
      </c>
      <c r="D104" s="23">
        <f t="shared" si="19"/>
        <v>-12.068965517241395</v>
      </c>
      <c r="E104" s="21">
        <f t="shared" si="17"/>
        <v>0.99998785179636773</v>
      </c>
      <c r="F104" s="42">
        <f t="shared" si="20"/>
        <v>1324.513005608572</v>
      </c>
      <c r="G104" s="32">
        <f t="shared" si="13"/>
        <v>16.857798165137613</v>
      </c>
      <c r="H104" s="33">
        <f t="shared" si="14"/>
        <v>0.99999979969494801</v>
      </c>
      <c r="I104" s="22">
        <f t="shared" si="21"/>
        <v>4.1253106153327224E-8</v>
      </c>
      <c r="J104" s="36">
        <f t="shared" si="22"/>
        <v>-17.04933099927095</v>
      </c>
    </row>
    <row r="105" spans="1:10" x14ac:dyDescent="0.25">
      <c r="A105" s="19">
        <f t="shared" si="18"/>
        <v>95</v>
      </c>
      <c r="B105" s="20">
        <f t="shared" si="15"/>
        <v>1329</v>
      </c>
      <c r="C105" s="22">
        <f t="shared" si="16"/>
        <v>1.4661625072844827E-6</v>
      </c>
      <c r="D105" s="23">
        <f t="shared" si="19"/>
        <v>-12.068965517241399</v>
      </c>
      <c r="E105" s="21">
        <f t="shared" si="17"/>
        <v>0.99998931795887502</v>
      </c>
      <c r="F105" s="42">
        <f t="shared" si="20"/>
        <v>1338.513005608572</v>
      </c>
      <c r="G105" s="32">
        <f t="shared" si="13"/>
        <v>17.050458715596328</v>
      </c>
      <c r="H105" s="33">
        <f t="shared" si="14"/>
        <v>0.99999983391244873</v>
      </c>
      <c r="I105" s="22">
        <f t="shared" si="21"/>
        <v>3.4217500721744898E-8</v>
      </c>
      <c r="J105" s="36">
        <f t="shared" si="22"/>
        <v>-17.05472893467169</v>
      </c>
    </row>
    <row r="106" spans="1:10" x14ac:dyDescent="0.25">
      <c r="A106" s="19">
        <f t="shared" si="18"/>
        <v>96</v>
      </c>
      <c r="B106" s="20">
        <f t="shared" si="15"/>
        <v>1343</v>
      </c>
      <c r="C106" s="22">
        <f t="shared" si="16"/>
        <v>1.2892118598535964E-6</v>
      </c>
      <c r="D106" s="23">
        <f t="shared" si="19"/>
        <v>-12.068965517241407</v>
      </c>
      <c r="E106" s="21">
        <f t="shared" si="17"/>
        <v>0.99999060717073485</v>
      </c>
      <c r="F106" s="42">
        <f t="shared" si="20"/>
        <v>1352.513005608572</v>
      </c>
      <c r="G106" s="32">
        <f t="shared" si="13"/>
        <v>17.243119266055047</v>
      </c>
      <c r="H106" s="33">
        <f t="shared" si="14"/>
        <v>0.99999986229244242</v>
      </c>
      <c r="I106" s="22">
        <f t="shared" si="21"/>
        <v>2.8379993688432137E-8</v>
      </c>
      <c r="J106" s="36">
        <f t="shared" si="22"/>
        <v>-17.060004121233437</v>
      </c>
    </row>
    <row r="107" spans="1:10" x14ac:dyDescent="0.25">
      <c r="A107" s="19">
        <f t="shared" si="18"/>
        <v>97</v>
      </c>
      <c r="B107" s="20">
        <f t="shared" si="15"/>
        <v>1357</v>
      </c>
      <c r="C107" s="22">
        <f t="shared" si="16"/>
        <v>1.1336173250436793E-6</v>
      </c>
      <c r="D107" s="23">
        <f t="shared" si="19"/>
        <v>-12.068965517241406</v>
      </c>
      <c r="E107" s="21">
        <f t="shared" si="17"/>
        <v>0.99999174078805986</v>
      </c>
      <c r="F107" s="42">
        <f t="shared" si="20"/>
        <v>1366.513005608572</v>
      </c>
      <c r="G107" s="32">
        <f t="shared" si="13"/>
        <v>17.435779816513762</v>
      </c>
      <c r="H107" s="33">
        <f t="shared" si="14"/>
        <v>0.99999988582934396</v>
      </c>
      <c r="I107" s="22">
        <f t="shared" si="21"/>
        <v>2.3536901538889765E-8</v>
      </c>
      <c r="J107" s="36">
        <f t="shared" si="22"/>
        <v>-17.065162884502143</v>
      </c>
    </row>
    <row r="108" spans="1:10" x14ac:dyDescent="0.25">
      <c r="A108" s="19">
        <f t="shared" si="18"/>
        <v>98</v>
      </c>
      <c r="B108" s="20">
        <f t="shared" si="15"/>
        <v>1371</v>
      </c>
      <c r="C108" s="22">
        <f t="shared" si="16"/>
        <v>9.9680144098668334E-7</v>
      </c>
      <c r="D108" s="23">
        <f t="shared" si="19"/>
        <v>-12.068965517241391</v>
      </c>
      <c r="E108" s="21">
        <f t="shared" si="17"/>
        <v>0.9999927375895008</v>
      </c>
      <c r="F108" s="42">
        <f t="shared" si="20"/>
        <v>1380.513005608572</v>
      </c>
      <c r="G108" s="32">
        <f t="shared" si="13"/>
        <v>17.628440366972477</v>
      </c>
      <c r="H108" s="33">
        <f t="shared" si="14"/>
        <v>0.99999990534844763</v>
      </c>
      <c r="I108" s="22">
        <f t="shared" si="21"/>
        <v>1.9519103666709725E-8</v>
      </c>
      <c r="J108" s="36">
        <f t="shared" si="22"/>
        <v>-17.070207246869249</v>
      </c>
    </row>
    <row r="109" spans="1:10" x14ac:dyDescent="0.25">
      <c r="A109" s="19">
        <f t="shared" si="18"/>
        <v>99</v>
      </c>
      <c r="B109" s="20">
        <f t="shared" si="15"/>
        <v>1385</v>
      </c>
      <c r="C109" s="22">
        <f t="shared" si="16"/>
        <v>8.7649781879863668E-7</v>
      </c>
      <c r="D109" s="23">
        <f t="shared" si="19"/>
        <v>-12.068965517241246</v>
      </c>
      <c r="E109" s="21">
        <f t="shared" si="17"/>
        <v>0.99999361408731957</v>
      </c>
      <c r="F109" s="42">
        <f t="shared" si="20"/>
        <v>1394.513005608572</v>
      </c>
      <c r="G109" s="32">
        <f t="shared" si="13"/>
        <v>17.821100917431192</v>
      </c>
      <c r="H109" s="33">
        <f t="shared" si="14"/>
        <v>0.99999992153463624</v>
      </c>
      <c r="I109" s="22">
        <f t="shared" si="21"/>
        <v>1.6186188611655439E-8</v>
      </c>
      <c r="J109" s="36">
        <f t="shared" si="22"/>
        <v>-17.075143981834824</v>
      </c>
    </row>
    <row r="110" spans="1:10" x14ac:dyDescent="0.25">
      <c r="A110" s="19">
        <f t="shared" si="18"/>
        <v>100</v>
      </c>
      <c r="B110" s="20">
        <f t="shared" si="15"/>
        <v>1399</v>
      </c>
      <c r="C110" s="22">
        <f t="shared" si="16"/>
        <v>7.707135992884562E-7</v>
      </c>
      <c r="D110" s="23">
        <f t="shared" si="19"/>
        <v>-12.068965517241402</v>
      </c>
      <c r="E110" s="21">
        <f t="shared" si="17"/>
        <v>0.99999438480091885</v>
      </c>
      <c r="F110" s="42">
        <f t="shared" si="20"/>
        <v>1408.513005608572</v>
      </c>
      <c r="G110" s="32">
        <f t="shared" si="13"/>
        <v>18.013761467889907</v>
      </c>
      <c r="H110" s="33">
        <f t="shared" si="14"/>
        <v>0.99999993495622841</v>
      </c>
      <c r="I110" s="22">
        <f t="shared" si="21"/>
        <v>1.3421592170992369E-8</v>
      </c>
      <c r="J110" s="36">
        <f t="shared" si="22"/>
        <v>-17.079971740056976</v>
      </c>
    </row>
    <row r="111" spans="1:10" x14ac:dyDescent="0.25">
      <c r="A111" s="19">
        <f t="shared" si="18"/>
        <v>101</v>
      </c>
      <c r="B111" s="20">
        <f t="shared" si="15"/>
        <v>1413</v>
      </c>
      <c r="C111" s="22">
        <f t="shared" si="16"/>
        <v>6.7769644075364237E-7</v>
      </c>
      <c r="D111" s="23">
        <f t="shared" si="19"/>
        <v>-12.068965517241399</v>
      </c>
      <c r="E111" s="21">
        <f t="shared" si="17"/>
        <v>0.99999506249735959</v>
      </c>
      <c r="F111" s="42">
        <f t="shared" si="20"/>
        <v>1422.513005608572</v>
      </c>
      <c r="G111" s="32">
        <f t="shared" si="13"/>
        <v>18.206422018348622</v>
      </c>
      <c r="H111" s="33">
        <f t="shared" si="14"/>
        <v>0.99999994608478204</v>
      </c>
      <c r="I111" s="22">
        <f t="shared" si="21"/>
        <v>1.1128553634165428E-8</v>
      </c>
      <c r="J111" s="36">
        <f t="shared" si="22"/>
        <v>-17.084698354810747</v>
      </c>
    </row>
    <row r="112" spans="1:10" x14ac:dyDescent="0.25">
      <c r="A112" s="19">
        <f t="shared" si="18"/>
        <v>102</v>
      </c>
      <c r="B112" s="20">
        <f t="shared" si="15"/>
        <v>1427</v>
      </c>
      <c r="C112" s="22">
        <f t="shared" si="16"/>
        <v>5.9590549100751297E-7</v>
      </c>
      <c r="D112" s="23">
        <f t="shared" si="19"/>
        <v>-12.0689655172414</v>
      </c>
      <c r="E112" s="21">
        <f t="shared" si="17"/>
        <v>0.99999565840285054</v>
      </c>
      <c r="F112" s="42">
        <f t="shared" si="20"/>
        <v>1436.513005608572</v>
      </c>
      <c r="G112" s="32">
        <f t="shared" si="13"/>
        <v>18.399082568807337</v>
      </c>
      <c r="H112" s="33">
        <f t="shared" si="14"/>
        <v>0.99999995531154107</v>
      </c>
      <c r="I112" s="22">
        <f t="shared" si="21"/>
        <v>9.2267590234840213E-9</v>
      </c>
      <c r="J112" s="36">
        <f t="shared" si="22"/>
        <v>-17.089324212292656</v>
      </c>
    </row>
    <row r="113" spans="1:10" x14ac:dyDescent="0.25">
      <c r="A113" s="19">
        <f t="shared" si="18"/>
        <v>103</v>
      </c>
      <c r="B113" s="20">
        <f t="shared" si="15"/>
        <v>1441</v>
      </c>
      <c r="C113" s="22">
        <f t="shared" si="16"/>
        <v>5.2398586278246812E-7</v>
      </c>
      <c r="D113" s="23">
        <f t="shared" si="19"/>
        <v>-12.068965517241409</v>
      </c>
      <c r="E113" s="21">
        <f t="shared" si="17"/>
        <v>0.99999618238871335</v>
      </c>
      <c r="F113" s="42">
        <f t="shared" si="20"/>
        <v>1450.513005608572</v>
      </c>
      <c r="G113" s="32">
        <f t="shared" ref="G113:G144" si="23">(B113-$H$6)/$H$7</f>
        <v>18.591743119266052</v>
      </c>
      <c r="H113" s="33">
        <f t="shared" ref="H113:H144" si="24">GAMMADIST(F113-$H$6,$H$4,$H$7,TRUE)</f>
        <v>0.99999996296109117</v>
      </c>
      <c r="I113" s="22">
        <f t="shared" si="21"/>
        <v>7.6495501044604453E-9</v>
      </c>
      <c r="J113" s="36">
        <f t="shared" si="22"/>
        <v>-17.093856195975761</v>
      </c>
    </row>
    <row r="114" spans="1:10" x14ac:dyDescent="0.25">
      <c r="A114" s="19">
        <f t="shared" si="18"/>
        <v>104</v>
      </c>
      <c r="B114" s="20">
        <f t="shared" si="15"/>
        <v>1455</v>
      </c>
      <c r="C114" s="22">
        <f t="shared" si="16"/>
        <v>4.6074618968803225E-7</v>
      </c>
      <c r="D114" s="23">
        <f t="shared" si="19"/>
        <v>-12.068965517241391</v>
      </c>
      <c r="E114" s="21">
        <f t="shared" ref="E114:E145" si="25">E113+C114</f>
        <v>0.999996643134903</v>
      </c>
      <c r="F114" s="42">
        <f t="shared" si="20"/>
        <v>1464.513005608572</v>
      </c>
      <c r="G114" s="32">
        <f t="shared" si="23"/>
        <v>18.784403669724771</v>
      </c>
      <c r="H114" s="33">
        <f t="shared" si="24"/>
        <v>0.99999996930269897</v>
      </c>
      <c r="I114" s="22">
        <f t="shared" si="21"/>
        <v>6.341607794446702E-9</v>
      </c>
      <c r="J114" s="36">
        <f t="shared" si="22"/>
        <v>-17.098290646545127</v>
      </c>
    </row>
    <row r="115" spans="1:10" x14ac:dyDescent="0.25">
      <c r="A115" s="19">
        <f t="shared" si="18"/>
        <v>105</v>
      </c>
      <c r="B115" s="20">
        <f t="shared" si="15"/>
        <v>1469</v>
      </c>
      <c r="C115" s="22">
        <f t="shared" si="16"/>
        <v>4.0513889093257992E-7</v>
      </c>
      <c r="D115" s="23">
        <f t="shared" si="19"/>
        <v>-12.068965517241413</v>
      </c>
      <c r="E115" s="21">
        <f t="shared" si="25"/>
        <v>0.99999704827379388</v>
      </c>
      <c r="F115" s="42">
        <f t="shared" si="20"/>
        <v>1478.513005608572</v>
      </c>
      <c r="G115" s="32">
        <f t="shared" si="23"/>
        <v>18.977064220183486</v>
      </c>
      <c r="H115" s="33">
        <f t="shared" si="24"/>
        <v>0.99999997455972456</v>
      </c>
      <c r="I115" s="22">
        <f t="shared" si="21"/>
        <v>5.2570255926198683E-9</v>
      </c>
      <c r="J115" s="36">
        <f t="shared" si="22"/>
        <v>-17.102637643037372</v>
      </c>
    </row>
    <row r="116" spans="1:10" x14ac:dyDescent="0.25">
      <c r="A116" s="19">
        <f t="shared" si="18"/>
        <v>106</v>
      </c>
      <c r="B116" s="20">
        <f t="shared" si="15"/>
        <v>1483</v>
      </c>
      <c r="C116" s="22">
        <f t="shared" si="16"/>
        <v>3.562428178889926E-7</v>
      </c>
      <c r="D116" s="23">
        <f t="shared" si="19"/>
        <v>-12.068965517241404</v>
      </c>
      <c r="E116" s="21">
        <f t="shared" si="25"/>
        <v>0.99999740451661179</v>
      </c>
      <c r="F116" s="42">
        <f t="shared" si="20"/>
        <v>1492.513005608572</v>
      </c>
      <c r="G116" s="32">
        <f t="shared" si="23"/>
        <v>19.169724770642201</v>
      </c>
      <c r="H116" s="33">
        <f t="shared" si="24"/>
        <v>0.99999997891743631</v>
      </c>
      <c r="I116" s="22">
        <f t="shared" si="21"/>
        <v>4.3577117470050553E-9</v>
      </c>
      <c r="J116" s="36">
        <f t="shared" si="22"/>
        <v>-17.10689494982342</v>
      </c>
    </row>
    <row r="117" spans="1:10" x14ac:dyDescent="0.25">
      <c r="A117" s="19">
        <f t="shared" si="18"/>
        <v>107</v>
      </c>
      <c r="B117" s="20">
        <f t="shared" si="15"/>
        <v>1497</v>
      </c>
      <c r="C117" s="22">
        <f t="shared" si="16"/>
        <v>3.1324799504032105E-7</v>
      </c>
      <c r="D117" s="23">
        <f t="shared" si="19"/>
        <v>-12.068965517241384</v>
      </c>
      <c r="E117" s="21">
        <f t="shared" si="25"/>
        <v>0.99999771776460677</v>
      </c>
      <c r="F117" s="42">
        <f t="shared" si="20"/>
        <v>1506.513005608572</v>
      </c>
      <c r="G117" s="32">
        <f t="shared" si="23"/>
        <v>19.362385321100916</v>
      </c>
      <c r="H117" s="33">
        <f t="shared" si="24"/>
        <v>0.99999998252949696</v>
      </c>
      <c r="I117" s="22">
        <f t="shared" si="21"/>
        <v>3.6120606505818387E-9</v>
      </c>
      <c r="J117" s="36">
        <f t="shared" si="22"/>
        <v>-17.111069747458256</v>
      </c>
    </row>
    <row r="118" spans="1:10" x14ac:dyDescent="0.25">
      <c r="A118" s="19">
        <f t="shared" si="18"/>
        <v>108</v>
      </c>
      <c r="B118" s="20">
        <f t="shared" si="15"/>
        <v>1511</v>
      </c>
      <c r="C118" s="22">
        <f t="shared" si="16"/>
        <v>2.7544220253545514E-7</v>
      </c>
      <c r="D118" s="23">
        <f t="shared" si="19"/>
        <v>-12.068965517241246</v>
      </c>
      <c r="E118" s="21">
        <f t="shared" si="25"/>
        <v>0.99999799320680927</v>
      </c>
      <c r="F118" s="42">
        <f t="shared" si="20"/>
        <v>1520.513005608572</v>
      </c>
      <c r="G118" s="32">
        <f t="shared" si="23"/>
        <v>19.555045871559631</v>
      </c>
      <c r="H118" s="33">
        <f t="shared" si="24"/>
        <v>0.99999998552334768</v>
      </c>
      <c r="I118" s="22">
        <f t="shared" si="21"/>
        <v>2.9938507228877143E-9</v>
      </c>
      <c r="J118" s="36">
        <f t="shared" si="22"/>
        <v>-17.115159115463406</v>
      </c>
    </row>
    <row r="119" spans="1:10" x14ac:dyDescent="0.25">
      <c r="A119" s="19">
        <f t="shared" si="18"/>
        <v>109</v>
      </c>
      <c r="B119" s="20">
        <f t="shared" si="15"/>
        <v>1525</v>
      </c>
      <c r="C119" s="22">
        <f t="shared" si="16"/>
        <v>2.4219917809152082E-7</v>
      </c>
      <c r="D119" s="23">
        <f t="shared" si="19"/>
        <v>-12.068965517241407</v>
      </c>
      <c r="E119" s="21">
        <f t="shared" si="25"/>
        <v>0.99999823540598731</v>
      </c>
      <c r="F119" s="42">
        <f t="shared" si="20"/>
        <v>1534.513005608572</v>
      </c>
      <c r="G119" s="32">
        <f t="shared" si="23"/>
        <v>19.747706422018346</v>
      </c>
      <c r="H119" s="33">
        <f t="shared" si="24"/>
        <v>0.99999998800467615</v>
      </c>
      <c r="I119" s="22">
        <f t="shared" si="21"/>
        <v>2.4813284760227816E-9</v>
      </c>
      <c r="J119" s="36">
        <f t="shared" si="22"/>
        <v>-17.119165058790241</v>
      </c>
    </row>
    <row r="120" spans="1:10" x14ac:dyDescent="0.25">
      <c r="A120" s="19">
        <f t="shared" si="18"/>
        <v>110</v>
      </c>
      <c r="B120" s="20">
        <f t="shared" si="15"/>
        <v>1539</v>
      </c>
      <c r="C120" s="22">
        <f t="shared" si="16"/>
        <v>2.129682428046131E-7</v>
      </c>
      <c r="D120" s="23">
        <f t="shared" si="19"/>
        <v>-12.068965517241395</v>
      </c>
      <c r="E120" s="21">
        <f t="shared" si="25"/>
        <v>0.99999844837423013</v>
      </c>
      <c r="F120" s="42">
        <f t="shared" si="20"/>
        <v>1548.513005608572</v>
      </c>
      <c r="G120" s="32">
        <f t="shared" si="23"/>
        <v>19.940366972477062</v>
      </c>
      <c r="H120" s="33">
        <f t="shared" si="24"/>
        <v>0.99999999006112428</v>
      </c>
      <c r="I120" s="22">
        <f t="shared" si="21"/>
        <v>2.0564481229001785E-9</v>
      </c>
      <c r="J120" s="36">
        <f t="shared" si="22"/>
        <v>-17.12309987284014</v>
      </c>
    </row>
    <row r="121" spans="1:10" x14ac:dyDescent="0.25">
      <c r="A121" s="19">
        <f t="shared" si="18"/>
        <v>111</v>
      </c>
      <c r="B121" s="20">
        <f t="shared" si="15"/>
        <v>1553</v>
      </c>
      <c r="C121" s="22">
        <f t="shared" si="16"/>
        <v>1.8726517901784938E-7</v>
      </c>
      <c r="D121" s="23">
        <f t="shared" si="19"/>
        <v>-12.068965517241409</v>
      </c>
      <c r="E121" s="21">
        <f t="shared" si="25"/>
        <v>0.99999863563940916</v>
      </c>
      <c r="F121" s="42">
        <f t="shared" si="20"/>
        <v>1562.513005608572</v>
      </c>
      <c r="G121" s="32">
        <f t="shared" si="23"/>
        <v>20.13302752293578</v>
      </c>
      <c r="H121" s="33">
        <f t="shared" si="24"/>
        <v>0.99999999176536525</v>
      </c>
      <c r="I121" s="22">
        <f t="shared" si="21"/>
        <v>1.7042409705680939E-9</v>
      </c>
      <c r="J121" s="36">
        <f t="shared" si="22"/>
        <v>-17.126965101136228</v>
      </c>
    </row>
    <row r="122" spans="1:10" x14ac:dyDescent="0.25">
      <c r="A122" s="19">
        <f t="shared" si="18"/>
        <v>112</v>
      </c>
      <c r="B122" s="20">
        <f t="shared" si="15"/>
        <v>1567</v>
      </c>
      <c r="C122" s="22">
        <f t="shared" si="16"/>
        <v>1.6466420913638476E-7</v>
      </c>
      <c r="D122" s="23">
        <f t="shared" si="19"/>
        <v>-12.068965517241402</v>
      </c>
      <c r="E122" s="21">
        <f t="shared" si="25"/>
        <v>0.99999880030361832</v>
      </c>
      <c r="F122" s="42">
        <f t="shared" si="20"/>
        <v>1576.513005608572</v>
      </c>
      <c r="G122" s="32">
        <f t="shared" si="23"/>
        <v>20.325688073394495</v>
      </c>
      <c r="H122" s="33">
        <f t="shared" si="24"/>
        <v>0.99999999317765731</v>
      </c>
      <c r="I122" s="22">
        <f t="shared" si="21"/>
        <v>1.4122920610759593E-9</v>
      </c>
      <c r="J122" s="36">
        <f t="shared" si="22"/>
        <v>-17.130729429349181</v>
      </c>
    </row>
    <row r="123" spans="1:10" x14ac:dyDescent="0.25">
      <c r="A123" s="19">
        <f t="shared" si="18"/>
        <v>113</v>
      </c>
      <c r="B123" s="20">
        <f t="shared" si="15"/>
        <v>1581</v>
      </c>
      <c r="C123" s="22">
        <f t="shared" si="16"/>
        <v>1.4479094251647624E-7</v>
      </c>
      <c r="D123" s="23">
        <f t="shared" si="19"/>
        <v>-12.068965517241388</v>
      </c>
      <c r="E123" s="21">
        <f t="shared" si="25"/>
        <v>0.99999894509456089</v>
      </c>
      <c r="F123" s="42">
        <f t="shared" si="20"/>
        <v>1590.513005608572</v>
      </c>
      <c r="G123" s="32">
        <f t="shared" si="23"/>
        <v>20.51834862385321</v>
      </c>
      <c r="H123" s="33">
        <f t="shared" si="24"/>
        <v>0.99999999434796083</v>
      </c>
      <c r="I123" s="22">
        <f t="shared" si="21"/>
        <v>1.1703035207588641E-9</v>
      </c>
      <c r="J123" s="36">
        <f t="shared" si="22"/>
        <v>-17.134454479106495</v>
      </c>
    </row>
    <row r="124" spans="1:10" x14ac:dyDescent="0.25">
      <c r="A124" s="19">
        <f t="shared" si="18"/>
        <v>114</v>
      </c>
      <c r="B124" s="20">
        <f t="shared" si="15"/>
        <v>1595</v>
      </c>
      <c r="C124" s="22">
        <f t="shared" si="16"/>
        <v>1.273161735920739E-7</v>
      </c>
      <c r="D124" s="23">
        <f t="shared" si="19"/>
        <v>-12.068965517241399</v>
      </c>
      <c r="E124" s="21">
        <f t="shared" si="25"/>
        <v>0.99999907241073449</v>
      </c>
      <c r="F124" s="42">
        <f t="shared" si="20"/>
        <v>1604.513005608572</v>
      </c>
      <c r="G124" s="32">
        <f t="shared" si="23"/>
        <v>20.711009174311926</v>
      </c>
      <c r="H124" s="33">
        <f t="shared" si="24"/>
        <v>0.99999999531769657</v>
      </c>
      <c r="I124" s="22">
        <f t="shared" si="21"/>
        <v>9.6973573615599662E-10</v>
      </c>
      <c r="J124" s="36">
        <f t="shared" si="22"/>
        <v>-17.138099736110561</v>
      </c>
    </row>
    <row r="125" spans="1:10" x14ac:dyDescent="0.25">
      <c r="A125" s="19">
        <f t="shared" si="18"/>
        <v>115</v>
      </c>
      <c r="B125" s="20">
        <f t="shared" si="15"/>
        <v>1609</v>
      </c>
      <c r="C125" s="22">
        <f t="shared" si="16"/>
        <v>1.1195042850337548E-7</v>
      </c>
      <c r="D125" s="23">
        <f t="shared" si="19"/>
        <v>-12.068965517241262</v>
      </c>
      <c r="E125" s="21">
        <f t="shared" si="25"/>
        <v>0.99999918436116297</v>
      </c>
      <c r="F125" s="42">
        <f t="shared" si="20"/>
        <v>1618.513005608572</v>
      </c>
      <c r="G125" s="32">
        <f t="shared" si="23"/>
        <v>20.903669724770641</v>
      </c>
      <c r="H125" s="33">
        <f t="shared" si="24"/>
        <v>0.9999999961212036</v>
      </c>
      <c r="I125" s="22">
        <f t="shared" si="21"/>
        <v>8.0350703868248274E-10</v>
      </c>
      <c r="J125" s="36">
        <f t="shared" si="22"/>
        <v>-17.141649139634623</v>
      </c>
    </row>
    <row r="126" spans="1:10" x14ac:dyDescent="0.25">
      <c r="A126" s="19">
        <f t="shared" si="18"/>
        <v>116</v>
      </c>
      <c r="B126" s="20">
        <f t="shared" si="15"/>
        <v>1623</v>
      </c>
      <c r="C126" s="22">
        <f t="shared" si="16"/>
        <v>9.8439169890899106E-8</v>
      </c>
      <c r="D126" s="23">
        <f t="shared" si="19"/>
        <v>-12.068965517241399</v>
      </c>
      <c r="E126" s="21">
        <f t="shared" si="25"/>
        <v>0.9999992828003329</v>
      </c>
      <c r="F126" s="42">
        <f t="shared" si="20"/>
        <v>1632.513005608572</v>
      </c>
      <c r="G126" s="32">
        <f t="shared" si="23"/>
        <v>21.096330275229356</v>
      </c>
      <c r="H126" s="33">
        <f t="shared" si="24"/>
        <v>0.99999999678694784</v>
      </c>
      <c r="I126" s="22">
        <f t="shared" si="21"/>
        <v>6.6574423751575296E-10</v>
      </c>
      <c r="J126" s="36">
        <f t="shared" si="22"/>
        <v>-17.145189094126742</v>
      </c>
    </row>
    <row r="127" spans="1:10" x14ac:dyDescent="0.25">
      <c r="A127" s="19">
        <f t="shared" si="18"/>
        <v>117</v>
      </c>
      <c r="B127" s="20">
        <f t="shared" si="15"/>
        <v>1637</v>
      </c>
      <c r="C127" s="22">
        <f t="shared" si="16"/>
        <v>8.6558580421307808E-8</v>
      </c>
      <c r="D127" s="23">
        <f t="shared" si="19"/>
        <v>-12.068965517241406</v>
      </c>
      <c r="E127" s="21">
        <f t="shared" si="25"/>
        <v>0.99999936935891331</v>
      </c>
      <c r="F127" s="42">
        <f t="shared" si="20"/>
        <v>1646.513005608572</v>
      </c>
      <c r="G127" s="32">
        <f t="shared" si="23"/>
        <v>21.288990825688071</v>
      </c>
      <c r="H127" s="33">
        <f t="shared" si="24"/>
        <v>0.99999999733852607</v>
      </c>
      <c r="I127" s="22">
        <f t="shared" si="21"/>
        <v>5.5157822753670871E-10</v>
      </c>
      <c r="J127" s="36">
        <f t="shared" si="22"/>
        <v>-17.148629089912749</v>
      </c>
    </row>
    <row r="128" spans="1:10" x14ac:dyDescent="0.25">
      <c r="A128" s="19">
        <f t="shared" si="18"/>
        <v>118</v>
      </c>
      <c r="B128" s="20">
        <f t="shared" si="15"/>
        <v>1651</v>
      </c>
      <c r="C128" s="22">
        <f t="shared" si="16"/>
        <v>7.6111855198046511E-8</v>
      </c>
      <c r="D128" s="23">
        <f t="shared" si="19"/>
        <v>-12.068965517241391</v>
      </c>
      <c r="E128" s="21">
        <f t="shared" si="25"/>
        <v>0.99999944547076847</v>
      </c>
      <c r="F128" s="42">
        <f t="shared" si="20"/>
        <v>1660.513005608572</v>
      </c>
      <c r="G128" s="32">
        <f t="shared" si="23"/>
        <v>21.481651376146786</v>
      </c>
      <c r="H128" s="33">
        <f t="shared" si="24"/>
        <v>0.99999999779549764</v>
      </c>
      <c r="I128" s="22">
        <f t="shared" si="21"/>
        <v>4.5697157169399816E-10</v>
      </c>
      <c r="J128" s="36">
        <f t="shared" si="22"/>
        <v>-17.151992431828589</v>
      </c>
    </row>
    <row r="129" spans="1:10" x14ac:dyDescent="0.25">
      <c r="A129" s="19">
        <f t="shared" si="18"/>
        <v>119</v>
      </c>
      <c r="B129" s="20">
        <f t="shared" si="15"/>
        <v>1665</v>
      </c>
      <c r="C129" s="22">
        <f t="shared" si="16"/>
        <v>6.6925941639661571E-8</v>
      </c>
      <c r="D129" s="23">
        <f t="shared" si="19"/>
        <v>-12.0689655172414</v>
      </c>
      <c r="E129" s="21">
        <f t="shared" si="25"/>
        <v>0.99999951239671014</v>
      </c>
      <c r="F129" s="42">
        <f t="shared" si="20"/>
        <v>1674.513005608572</v>
      </c>
      <c r="G129" s="32">
        <f t="shared" si="23"/>
        <v>21.674311926605505</v>
      </c>
      <c r="H129" s="33">
        <f t="shared" si="24"/>
        <v>0.99999999817407437</v>
      </c>
      <c r="I129" s="22">
        <f t="shared" si="21"/>
        <v>3.7857672552377153E-10</v>
      </c>
      <c r="J129" s="36">
        <f t="shared" si="22"/>
        <v>-17.15530046641986</v>
      </c>
    </row>
    <row r="130" spans="1:10" x14ac:dyDescent="0.25">
      <c r="A130" s="19">
        <f t="shared" si="18"/>
        <v>120</v>
      </c>
      <c r="B130" s="20">
        <f t="shared" si="15"/>
        <v>1679</v>
      </c>
      <c r="C130" s="22">
        <f t="shared" si="16"/>
        <v>5.8848672821081705E-8</v>
      </c>
      <c r="D130" s="23">
        <f t="shared" si="19"/>
        <v>-12.068965517241411</v>
      </c>
      <c r="E130" s="21">
        <f t="shared" si="25"/>
        <v>0.99999957124538297</v>
      </c>
      <c r="F130" s="42">
        <f t="shared" si="20"/>
        <v>1688.513005608572</v>
      </c>
      <c r="G130" s="32">
        <f t="shared" si="23"/>
        <v>21.86697247706422</v>
      </c>
      <c r="H130" s="33">
        <f t="shared" si="24"/>
        <v>0.9999999984876925</v>
      </c>
      <c r="I130" s="22">
        <f t="shared" si="21"/>
        <v>3.1361813146446593E-10</v>
      </c>
      <c r="J130" s="36">
        <f t="shared" si="22"/>
        <v>-17.158633819718727</v>
      </c>
    </row>
    <row r="131" spans="1:10" x14ac:dyDescent="0.25">
      <c r="A131" s="19">
        <f t="shared" si="18"/>
        <v>121</v>
      </c>
      <c r="B131" s="20">
        <f t="shared" si="15"/>
        <v>1693</v>
      </c>
      <c r="C131" s="22">
        <f t="shared" si="16"/>
        <v>5.1746246790951145E-8</v>
      </c>
      <c r="D131" s="23">
        <f t="shared" si="19"/>
        <v>-12.068965517241395</v>
      </c>
      <c r="E131" s="21">
        <f t="shared" si="25"/>
        <v>0.99999962299162981</v>
      </c>
      <c r="F131" s="42">
        <f t="shared" si="20"/>
        <v>1702.513005608572</v>
      </c>
      <c r="G131" s="32">
        <f t="shared" si="23"/>
        <v>22.059633027522935</v>
      </c>
      <c r="H131" s="33">
        <f t="shared" si="24"/>
        <v>0.99999999874748813</v>
      </c>
      <c r="I131" s="22">
        <f t="shared" si="21"/>
        <v>2.5979562945366297E-10</v>
      </c>
      <c r="J131" s="36">
        <f t="shared" si="22"/>
        <v>-17.161795384557109</v>
      </c>
    </row>
    <row r="132" spans="1:10" x14ac:dyDescent="0.25">
      <c r="A132" s="19">
        <f t="shared" si="18"/>
        <v>122</v>
      </c>
      <c r="B132" s="20">
        <f t="shared" si="15"/>
        <v>1707</v>
      </c>
      <c r="C132" s="22">
        <f t="shared" si="16"/>
        <v>4.5501010109284616E-8</v>
      </c>
      <c r="D132" s="23">
        <f t="shared" si="19"/>
        <v>-12.068965517241402</v>
      </c>
      <c r="E132" s="21">
        <f t="shared" si="25"/>
        <v>0.99999966849263988</v>
      </c>
      <c r="F132" s="42">
        <f t="shared" si="20"/>
        <v>1716.513005608572</v>
      </c>
      <c r="G132" s="32">
        <f t="shared" si="23"/>
        <v>22.25229357798165</v>
      </c>
      <c r="H132" s="33">
        <f t="shared" si="24"/>
        <v>0.9999999989626901</v>
      </c>
      <c r="I132" s="22">
        <f t="shared" si="21"/>
        <v>2.1520196735735908E-10</v>
      </c>
      <c r="J132" s="36">
        <f t="shared" si="22"/>
        <v>-17.164900806869653</v>
      </c>
    </row>
    <row r="133" spans="1:10" x14ac:dyDescent="0.25">
      <c r="A133" s="19">
        <f t="shared" si="18"/>
        <v>123</v>
      </c>
      <c r="B133" s="20">
        <f t="shared" si="15"/>
        <v>1721</v>
      </c>
      <c r="C133" s="22">
        <f t="shared" si="16"/>
        <v>4.0009508889198533E-8</v>
      </c>
      <c r="D133" s="23">
        <f t="shared" si="19"/>
        <v>-12.068965517241399</v>
      </c>
      <c r="E133" s="21">
        <f t="shared" si="25"/>
        <v>0.99999970850214881</v>
      </c>
      <c r="F133" s="42">
        <f t="shared" si="20"/>
        <v>1730.513005608572</v>
      </c>
      <c r="G133" s="32">
        <f t="shared" si="23"/>
        <v>22.444954128440365</v>
      </c>
      <c r="H133" s="33">
        <f t="shared" si="24"/>
        <v>0.99999999914094606</v>
      </c>
      <c r="I133" s="22">
        <f t="shared" si="21"/>
        <v>1.7825596554388312E-10</v>
      </c>
      <c r="J133" s="36">
        <f t="shared" si="22"/>
        <v>-17.168059505759228</v>
      </c>
    </row>
    <row r="134" spans="1:10" x14ac:dyDescent="0.25">
      <c r="A134" s="19">
        <f t="shared" si="18"/>
        <v>124</v>
      </c>
      <c r="B134" s="20">
        <f t="shared" si="15"/>
        <v>1735</v>
      </c>
      <c r="C134" s="22">
        <f t="shared" si="16"/>
        <v>3.5180775057743593E-8</v>
      </c>
      <c r="D134" s="23">
        <f t="shared" si="19"/>
        <v>-12.06896551724124</v>
      </c>
      <c r="E134" s="21">
        <f t="shared" si="25"/>
        <v>0.99999974368292388</v>
      </c>
      <c r="F134" s="42">
        <f t="shared" si="20"/>
        <v>1744.513005608572</v>
      </c>
      <c r="G134" s="32">
        <f t="shared" si="23"/>
        <v>22.63761467889908</v>
      </c>
      <c r="H134" s="33">
        <f t="shared" si="24"/>
        <v>0.99999999928859351</v>
      </c>
      <c r="I134" s="22">
        <f t="shared" si="21"/>
        <v>1.4764744982187494E-10</v>
      </c>
      <c r="J134" s="36">
        <f t="shared" si="22"/>
        <v>-17.171103154173519</v>
      </c>
    </row>
    <row r="135" spans="1:10" x14ac:dyDescent="0.25">
      <c r="A135" s="19">
        <f t="shared" si="18"/>
        <v>125</v>
      </c>
      <c r="B135" s="20">
        <f t="shared" si="15"/>
        <v>1749</v>
      </c>
      <c r="C135" s="22">
        <f t="shared" si="16"/>
        <v>3.0934819447326256E-8</v>
      </c>
      <c r="D135" s="23">
        <f t="shared" si="19"/>
        <v>-12.068965517241397</v>
      </c>
      <c r="E135" s="21">
        <f t="shared" si="25"/>
        <v>0.99999977461774336</v>
      </c>
      <c r="F135" s="42">
        <f t="shared" si="20"/>
        <v>1758.513005608572</v>
      </c>
      <c r="G135" s="32">
        <f t="shared" si="23"/>
        <v>22.830275229357795</v>
      </c>
      <c r="H135" s="33">
        <f t="shared" si="24"/>
        <v>0.99999999941088391</v>
      </c>
      <c r="I135" s="22">
        <f t="shared" si="21"/>
        <v>1.2229040002864622E-10</v>
      </c>
      <c r="J135" s="36">
        <f t="shared" si="22"/>
        <v>-17.174051989262271</v>
      </c>
    </row>
    <row r="136" spans="1:10" x14ac:dyDescent="0.25">
      <c r="A136" s="19">
        <f t="shared" si="18"/>
        <v>126</v>
      </c>
      <c r="B136" s="20">
        <f t="shared" si="15"/>
        <v>1763</v>
      </c>
      <c r="C136" s="22">
        <f t="shared" si="16"/>
        <v>2.7201306755407558E-8</v>
      </c>
      <c r="D136" s="23">
        <f t="shared" si="19"/>
        <v>-12.068965517241416</v>
      </c>
      <c r="E136" s="21">
        <f t="shared" si="25"/>
        <v>0.99999980181905013</v>
      </c>
      <c r="F136" s="42">
        <f t="shared" si="20"/>
        <v>1772.513005608572</v>
      </c>
      <c r="G136" s="32">
        <f t="shared" si="23"/>
        <v>23.022935779816514</v>
      </c>
      <c r="H136" s="33">
        <f t="shared" si="24"/>
        <v>0.99999999951216845</v>
      </c>
      <c r="I136" s="22">
        <f t="shared" si="21"/>
        <v>1.0128453631352841E-10</v>
      </c>
      <c r="J136" s="36">
        <f t="shared" si="22"/>
        <v>-17.177034100957428</v>
      </c>
    </row>
    <row r="137" spans="1:10" x14ac:dyDescent="0.25">
      <c r="A137" s="19">
        <f t="shared" si="18"/>
        <v>127</v>
      </c>
      <c r="B137" s="20">
        <f t="shared" si="15"/>
        <v>1777</v>
      </c>
      <c r="C137" s="22">
        <f t="shared" si="16"/>
        <v>2.3918390422858367E-8</v>
      </c>
      <c r="D137" s="23">
        <f t="shared" si="19"/>
        <v>-12.068965517241391</v>
      </c>
      <c r="E137" s="21">
        <f t="shared" si="25"/>
        <v>0.99999982573744051</v>
      </c>
      <c r="F137" s="42">
        <f t="shared" si="20"/>
        <v>1786.513005608572</v>
      </c>
      <c r="G137" s="32">
        <f t="shared" si="23"/>
        <v>23.215596330275229</v>
      </c>
      <c r="H137" s="33">
        <f t="shared" si="24"/>
        <v>0.99999999959605246</v>
      </c>
      <c r="I137" s="22">
        <f t="shared" si="21"/>
        <v>8.3884010848578328E-11</v>
      </c>
      <c r="J137" s="36">
        <f t="shared" si="22"/>
        <v>-17.179844128511768</v>
      </c>
    </row>
    <row r="138" spans="1:10" x14ac:dyDescent="0.25">
      <c r="A138" s="19">
        <f t="shared" si="18"/>
        <v>128</v>
      </c>
      <c r="B138" s="20">
        <f t="shared" si="15"/>
        <v>1791</v>
      </c>
      <c r="C138" s="22">
        <f t="shared" si="16"/>
        <v>2.103168813044442E-8</v>
      </c>
      <c r="D138" s="23">
        <f t="shared" si="19"/>
        <v>-12.068965517241407</v>
      </c>
      <c r="E138" s="21">
        <f t="shared" si="25"/>
        <v>0.99999984676912868</v>
      </c>
      <c r="F138" s="42">
        <f t="shared" si="20"/>
        <v>1800.513005608572</v>
      </c>
      <c r="G138" s="32">
        <f t="shared" si="23"/>
        <v>23.408256880733944</v>
      </c>
      <c r="H138" s="33">
        <f t="shared" si="24"/>
        <v>0.99999999966552278</v>
      </c>
      <c r="I138" s="22">
        <f t="shared" si="21"/>
        <v>6.9470318386777308E-11</v>
      </c>
      <c r="J138" s="36">
        <f t="shared" si="22"/>
        <v>-17.182884218328127</v>
      </c>
    </row>
    <row r="139" spans="1:10" x14ac:dyDescent="0.25">
      <c r="A139" s="19">
        <f t="shared" si="18"/>
        <v>129</v>
      </c>
      <c r="B139" s="20">
        <f t="shared" si="15"/>
        <v>1805</v>
      </c>
      <c r="C139" s="22">
        <f t="shared" si="16"/>
        <v>1.8493380942287332E-8</v>
      </c>
      <c r="D139" s="23">
        <f t="shared" si="19"/>
        <v>-12.068965517241391</v>
      </c>
      <c r="E139" s="21">
        <f t="shared" si="25"/>
        <v>0.99999986526250961</v>
      </c>
      <c r="F139" s="42">
        <f t="shared" si="20"/>
        <v>1814.513005608572</v>
      </c>
      <c r="G139" s="32">
        <f t="shared" si="23"/>
        <v>23.600917431192659</v>
      </c>
      <c r="H139" s="33">
        <f t="shared" si="24"/>
        <v>0.9999999997230542</v>
      </c>
      <c r="I139" s="22">
        <f t="shared" si="21"/>
        <v>5.7531424069168224E-11</v>
      </c>
      <c r="J139" s="36">
        <f t="shared" si="22"/>
        <v>-17.185604722781122</v>
      </c>
    </row>
    <row r="140" spans="1:10" x14ac:dyDescent="0.25">
      <c r="A140" s="19">
        <f t="shared" si="18"/>
        <v>130</v>
      </c>
      <c r="B140" s="20">
        <f t="shared" si="15"/>
        <v>1819</v>
      </c>
      <c r="C140" s="22">
        <f t="shared" si="16"/>
        <v>1.626142117339058E-8</v>
      </c>
      <c r="D140" s="23">
        <f t="shared" si="19"/>
        <v>-12.068965517241406</v>
      </c>
      <c r="E140" s="21">
        <f t="shared" si="25"/>
        <v>0.99999988152393082</v>
      </c>
      <c r="F140" s="42">
        <f t="shared" si="20"/>
        <v>1828.513005608572</v>
      </c>
      <c r="G140" s="32">
        <f t="shared" si="23"/>
        <v>23.793577981651374</v>
      </c>
      <c r="H140" s="33">
        <f t="shared" si="24"/>
        <v>0.99999999977069709</v>
      </c>
      <c r="I140" s="22">
        <f t="shared" si="21"/>
        <v>4.764288963343688E-11</v>
      </c>
      <c r="J140" s="36">
        <f t="shared" si="22"/>
        <v>-17.188057823569029</v>
      </c>
    </row>
    <row r="141" spans="1:10" x14ac:dyDescent="0.25">
      <c r="A141" s="19">
        <f t="shared" si="18"/>
        <v>131</v>
      </c>
      <c r="B141" s="20">
        <f t="shared" si="15"/>
        <v>1833</v>
      </c>
      <c r="C141" s="22">
        <f t="shared" si="16"/>
        <v>1.4298835859360704E-8</v>
      </c>
      <c r="D141" s="23">
        <f t="shared" si="19"/>
        <v>-12.068965517241246</v>
      </c>
      <c r="E141" s="21">
        <f t="shared" si="25"/>
        <v>0.99999989582276672</v>
      </c>
      <c r="F141" s="42">
        <f t="shared" si="20"/>
        <v>1842.513005608572</v>
      </c>
      <c r="G141" s="32">
        <f t="shared" si="23"/>
        <v>23.986238532110089</v>
      </c>
      <c r="H141" s="33">
        <f t="shared" si="24"/>
        <v>0.99999999981014964</v>
      </c>
      <c r="I141" s="22">
        <f t="shared" si="21"/>
        <v>3.9452552336172175E-11</v>
      </c>
      <c r="J141" s="36">
        <f t="shared" si="22"/>
        <v>-17.191101044208153</v>
      </c>
    </row>
    <row r="142" spans="1:10" x14ac:dyDescent="0.25">
      <c r="A142" s="19">
        <f t="shared" si="18"/>
        <v>132</v>
      </c>
      <c r="B142" s="20">
        <f t="shared" si="15"/>
        <v>1847</v>
      </c>
      <c r="C142" s="22">
        <f t="shared" si="16"/>
        <v>1.257311429012749E-8</v>
      </c>
      <c r="D142" s="23">
        <f t="shared" si="19"/>
        <v>-12.068965517241562</v>
      </c>
      <c r="E142" s="21">
        <f t="shared" si="25"/>
        <v>0.99999990839588104</v>
      </c>
      <c r="F142" s="42">
        <f t="shared" si="20"/>
        <v>1856.513005608572</v>
      </c>
      <c r="G142" s="32">
        <f t="shared" si="23"/>
        <v>24.178899082568805</v>
      </c>
      <c r="H142" s="33">
        <f t="shared" si="24"/>
        <v>0.99999999984281884</v>
      </c>
      <c r="I142" s="22">
        <f t="shared" si="21"/>
        <v>3.2669200678014931E-11</v>
      </c>
      <c r="J142" s="36">
        <f t="shared" si="22"/>
        <v>-17.193695354249389</v>
      </c>
    </row>
    <row r="143" spans="1:10" x14ac:dyDescent="0.25">
      <c r="A143" s="19">
        <f t="shared" si="18"/>
        <v>133</v>
      </c>
      <c r="B143" s="20">
        <f t="shared" si="15"/>
        <v>1861</v>
      </c>
      <c r="C143" s="22">
        <f t="shared" si="16"/>
        <v>1.1055669462008672E-8</v>
      </c>
      <c r="D143" s="23">
        <f t="shared" si="19"/>
        <v>-12.068965517241242</v>
      </c>
      <c r="E143" s="21">
        <f t="shared" si="25"/>
        <v>0.99999991945155053</v>
      </c>
      <c r="F143" s="42">
        <f t="shared" si="20"/>
        <v>1870.513005608572</v>
      </c>
      <c r="G143" s="32">
        <f t="shared" si="23"/>
        <v>24.37155963302752</v>
      </c>
      <c r="H143" s="33">
        <f t="shared" si="24"/>
        <v>0.99999999986987009</v>
      </c>
      <c r="I143" s="22">
        <f t="shared" si="21"/>
        <v>2.7051250128806714E-11</v>
      </c>
      <c r="J143" s="36">
        <f t="shared" si="22"/>
        <v>-17.196473842682273</v>
      </c>
    </row>
    <row r="144" spans="1:10" x14ac:dyDescent="0.25">
      <c r="A144" s="19">
        <f t="shared" si="18"/>
        <v>134</v>
      </c>
      <c r="B144" s="20">
        <f t="shared" si="15"/>
        <v>1875</v>
      </c>
      <c r="C144" s="22">
        <f t="shared" si="16"/>
        <v>9.7213645269386407E-9</v>
      </c>
      <c r="D144" s="23">
        <f t="shared" si="19"/>
        <v>-12.068965517241553</v>
      </c>
      <c r="E144" s="21">
        <f t="shared" si="25"/>
        <v>0.99999992917291503</v>
      </c>
      <c r="F144" s="42">
        <f t="shared" si="20"/>
        <v>1884.513005608572</v>
      </c>
      <c r="G144" s="32">
        <f t="shared" si="23"/>
        <v>24.564220183486238</v>
      </c>
      <c r="H144" s="33">
        <f t="shared" si="24"/>
        <v>0.99999999989226884</v>
      </c>
      <c r="I144" s="22">
        <f t="shared" si="21"/>
        <v>2.2398749521812533E-11</v>
      </c>
      <c r="J144" s="36">
        <f t="shared" si="22"/>
        <v>-17.198837705617755</v>
      </c>
    </row>
    <row r="145" spans="1:10" x14ac:dyDescent="0.25">
      <c r="A145" s="19">
        <f t="shared" si="18"/>
        <v>135</v>
      </c>
      <c r="B145" s="20">
        <f t="shared" si="15"/>
        <v>1889</v>
      </c>
      <c r="C145" s="22">
        <f t="shared" si="16"/>
        <v>8.5480963943770917E-9</v>
      </c>
      <c r="D145" s="23">
        <f t="shared" si="19"/>
        <v>-12.068965517241265</v>
      </c>
      <c r="E145" s="21">
        <f t="shared" si="25"/>
        <v>0.99999993772101137</v>
      </c>
      <c r="F145" s="42">
        <f t="shared" si="20"/>
        <v>1898.513005608572</v>
      </c>
      <c r="G145" s="32">
        <f t="shared" ref="G145:G176" si="26">(B145-$H$6)/$H$7</f>
        <v>24.756880733944953</v>
      </c>
      <c r="H145" s="33">
        <f t="shared" ref="H145:H176" si="27">GAMMADIST(F145-$H$6,$H$4,$H$7,TRUE)</f>
        <v>0.99999999991081479</v>
      </c>
      <c r="I145" s="22">
        <f t="shared" si="21"/>
        <v>1.8545942559455852E-11</v>
      </c>
      <c r="J145" s="36">
        <f t="shared" si="22"/>
        <v>-17.200991325898389</v>
      </c>
    </row>
    <row r="146" spans="1:10" x14ac:dyDescent="0.25">
      <c r="A146" s="19">
        <f t="shared" si="18"/>
        <v>136</v>
      </c>
      <c r="B146" s="20">
        <f t="shared" ref="B146:B209" si="28">14*A146+$B$6</f>
        <v>1903</v>
      </c>
      <c r="C146" s="22">
        <f t="shared" ref="C146:C197" si="29">$B$7*EXP($B$8*(A146-$B$4))</f>
        <v>7.5164295881591798E-9</v>
      </c>
      <c r="D146" s="23">
        <f t="shared" si="19"/>
        <v>-12.068965517241228</v>
      </c>
      <c r="E146" s="21">
        <f t="shared" ref="E146:E177" si="30">E145+C146</f>
        <v>0.99999994523744096</v>
      </c>
      <c r="F146" s="42">
        <f t="shared" si="20"/>
        <v>1912.513005608572</v>
      </c>
      <c r="G146" s="32">
        <f t="shared" si="26"/>
        <v>24.949541284403669</v>
      </c>
      <c r="H146" s="33">
        <f t="shared" si="27"/>
        <v>0.99999999992616995</v>
      </c>
      <c r="I146" s="22">
        <f t="shared" si="21"/>
        <v>1.5355161586683153E-11</v>
      </c>
      <c r="J146" s="36">
        <f t="shared" si="22"/>
        <v>-17.204738786090143</v>
      </c>
    </row>
    <row r="147" spans="1:10" x14ac:dyDescent="0.25">
      <c r="A147" s="19">
        <f t="shared" ref="A147:A197" si="31">A146+1</f>
        <v>137</v>
      </c>
      <c r="B147" s="20">
        <f t="shared" si="28"/>
        <v>1917</v>
      </c>
      <c r="C147" s="22">
        <f t="shared" si="29"/>
        <v>6.6092742930365062E-9</v>
      </c>
      <c r="D147" s="23">
        <f t="shared" ref="D147:D210" si="32">100*(C147-C146)/C146</f>
        <v>-12.068965517241566</v>
      </c>
      <c r="E147" s="21">
        <f t="shared" si="30"/>
        <v>0.9999999518467152</v>
      </c>
      <c r="F147" s="42">
        <f t="shared" ref="F147:F197" si="33">F146+14</f>
        <v>1926.513005608572</v>
      </c>
      <c r="G147" s="32">
        <f t="shared" si="26"/>
        <v>25.142201834862384</v>
      </c>
      <c r="H147" s="33">
        <f t="shared" si="27"/>
        <v>0.99999999993888322</v>
      </c>
      <c r="I147" s="22">
        <f t="shared" ref="I147:I210" si="34">H147-H146</f>
        <v>1.271327487728513E-11</v>
      </c>
      <c r="J147" s="36">
        <f t="shared" ref="J147:J210" si="35">100*(I147-I146)/I146</f>
        <v>-17.205202918145865</v>
      </c>
    </row>
    <row r="148" spans="1:10" x14ac:dyDescent="0.25">
      <c r="A148" s="19">
        <f t="shared" si="31"/>
        <v>138</v>
      </c>
      <c r="B148" s="20">
        <f t="shared" si="28"/>
        <v>1931</v>
      </c>
      <c r="C148" s="22">
        <f t="shared" si="29"/>
        <v>5.81160325767004E-9</v>
      </c>
      <c r="D148" s="23">
        <f t="shared" si="32"/>
        <v>-12.068965517241248</v>
      </c>
      <c r="E148" s="21">
        <f t="shared" si="30"/>
        <v>0.99999995765831851</v>
      </c>
      <c r="F148" s="42">
        <f t="shared" si="33"/>
        <v>1940.513005608572</v>
      </c>
      <c r="G148" s="32">
        <f t="shared" si="26"/>
        <v>25.334862385321099</v>
      </c>
      <c r="H148" s="33">
        <f t="shared" si="27"/>
        <v>0.99999999994940858</v>
      </c>
      <c r="I148" s="22">
        <f t="shared" si="34"/>
        <v>1.0525358362656334E-11</v>
      </c>
      <c r="J148" s="36">
        <f t="shared" si="35"/>
        <v>-17.209700378129611</v>
      </c>
    </row>
    <row r="149" spans="1:10" x14ac:dyDescent="0.25">
      <c r="A149" s="19">
        <f t="shared" si="31"/>
        <v>139</v>
      </c>
      <c r="B149" s="20">
        <f t="shared" si="28"/>
        <v>1945</v>
      </c>
      <c r="C149" s="22">
        <f t="shared" si="29"/>
        <v>5.1102028645029561E-9</v>
      </c>
      <c r="D149" s="23">
        <f t="shared" si="32"/>
        <v>-12.068965517241553</v>
      </c>
      <c r="E149" s="21">
        <f t="shared" si="30"/>
        <v>0.99999996276852132</v>
      </c>
      <c r="F149" s="42">
        <f t="shared" si="33"/>
        <v>1954.513005608572</v>
      </c>
      <c r="G149" s="32">
        <f t="shared" si="26"/>
        <v>25.527522935779814</v>
      </c>
      <c r="H149" s="33">
        <f t="shared" si="27"/>
        <v>0.99999999995812239</v>
      </c>
      <c r="I149" s="22">
        <f t="shared" si="34"/>
        <v>8.7138074533754661E-12</v>
      </c>
      <c r="J149" s="36">
        <f t="shared" si="35"/>
        <v>-17.211299101303741</v>
      </c>
    </row>
    <row r="150" spans="1:10" x14ac:dyDescent="0.25">
      <c r="A150" s="19">
        <f t="shared" si="31"/>
        <v>140</v>
      </c>
      <c r="B150" s="20">
        <f t="shared" si="28"/>
        <v>1959</v>
      </c>
      <c r="C150" s="22">
        <f t="shared" si="29"/>
        <v>4.4934542429250201E-9</v>
      </c>
      <c r="D150" s="23">
        <f t="shared" si="32"/>
        <v>-12.068965517241242</v>
      </c>
      <c r="E150" s="21">
        <f t="shared" si="30"/>
        <v>0.9999999672619756</v>
      </c>
      <c r="F150" s="42">
        <f t="shared" si="33"/>
        <v>1968.513005608572</v>
      </c>
      <c r="G150" s="32">
        <f t="shared" si="26"/>
        <v>25.720183486238529</v>
      </c>
      <c r="H150" s="33">
        <f t="shared" si="27"/>
        <v>0.99999999996533628</v>
      </c>
      <c r="I150" s="22">
        <f t="shared" si="34"/>
        <v>7.2138961471068797E-12</v>
      </c>
      <c r="J150" s="36">
        <f t="shared" si="35"/>
        <v>-17.21304165020959</v>
      </c>
    </row>
    <row r="151" spans="1:10" x14ac:dyDescent="0.25">
      <c r="A151" s="19">
        <f t="shared" si="31"/>
        <v>141</v>
      </c>
      <c r="B151" s="20">
        <f t="shared" si="28"/>
        <v>1973</v>
      </c>
      <c r="C151" s="22">
        <f t="shared" si="29"/>
        <v>3.9511407998133718E-9</v>
      </c>
      <c r="D151" s="23">
        <f t="shared" si="32"/>
        <v>-12.068965517241555</v>
      </c>
      <c r="E151" s="21">
        <f t="shared" si="30"/>
        <v>0.99999997121311635</v>
      </c>
      <c r="F151" s="42">
        <f t="shared" si="33"/>
        <v>1982.513005608572</v>
      </c>
      <c r="G151" s="32">
        <f t="shared" si="26"/>
        <v>25.912844036697248</v>
      </c>
      <c r="H151" s="33">
        <f t="shared" si="27"/>
        <v>0.99999999997130828</v>
      </c>
      <c r="I151" s="22">
        <f t="shared" si="34"/>
        <v>5.9720006717611795E-12</v>
      </c>
      <c r="J151" s="36">
        <f t="shared" si="35"/>
        <v>-17.215322344829708</v>
      </c>
    </row>
    <row r="152" spans="1:10" x14ac:dyDescent="0.25">
      <c r="A152" s="19">
        <f t="shared" si="31"/>
        <v>142</v>
      </c>
      <c r="B152" s="20">
        <f t="shared" si="28"/>
        <v>1987</v>
      </c>
      <c r="C152" s="22">
        <f t="shared" si="29"/>
        <v>3.4742789791462459E-9</v>
      </c>
      <c r="D152" s="23">
        <f t="shared" si="32"/>
        <v>-12.068965517241249</v>
      </c>
      <c r="E152" s="21">
        <f t="shared" si="30"/>
        <v>0.99999997468739532</v>
      </c>
      <c r="F152" s="42">
        <f t="shared" si="33"/>
        <v>1996.513005608572</v>
      </c>
      <c r="G152" s="32">
        <f t="shared" si="26"/>
        <v>26.105504587155963</v>
      </c>
      <c r="H152" s="33">
        <f t="shared" si="27"/>
        <v>0.99999999997625189</v>
      </c>
      <c r="I152" s="22">
        <f t="shared" si="34"/>
        <v>4.943601084050897E-12</v>
      </c>
      <c r="J152" s="36">
        <f t="shared" si="35"/>
        <v>-17.22035284713056</v>
      </c>
    </row>
    <row r="153" spans="1:10" x14ac:dyDescent="0.25">
      <c r="A153" s="19">
        <f t="shared" si="31"/>
        <v>143</v>
      </c>
      <c r="B153" s="20">
        <f t="shared" si="28"/>
        <v>2001</v>
      </c>
      <c r="C153" s="22">
        <f t="shared" si="29"/>
        <v>3.0549694471803138E-9</v>
      </c>
      <c r="D153" s="23">
        <f t="shared" si="32"/>
        <v>-12.068965517241546</v>
      </c>
      <c r="E153" s="21">
        <f t="shared" si="30"/>
        <v>0.99999997774236482</v>
      </c>
      <c r="F153" s="42">
        <f t="shared" si="33"/>
        <v>2010.513005608572</v>
      </c>
      <c r="G153" s="32">
        <f t="shared" si="26"/>
        <v>26.298165137614678</v>
      </c>
      <c r="H153" s="33">
        <f t="shared" si="27"/>
        <v>0.99999999998034439</v>
      </c>
      <c r="I153" s="22">
        <f t="shared" si="34"/>
        <v>4.092504113373252E-12</v>
      </c>
      <c r="J153" s="36">
        <f t="shared" si="35"/>
        <v>-17.216133668702838</v>
      </c>
    </row>
    <row r="154" spans="1:10" x14ac:dyDescent="0.25">
      <c r="A154" s="19">
        <f t="shared" si="31"/>
        <v>144</v>
      </c>
      <c r="B154" s="20">
        <f t="shared" si="28"/>
        <v>2015</v>
      </c>
      <c r="C154" s="22">
        <f t="shared" si="29"/>
        <v>2.6862662380378658E-9</v>
      </c>
      <c r="D154" s="23">
        <f t="shared" si="32"/>
        <v>-12.06896551724126</v>
      </c>
      <c r="E154" s="21">
        <f t="shared" si="30"/>
        <v>0.99999998042863103</v>
      </c>
      <c r="F154" s="42">
        <f t="shared" si="33"/>
        <v>2024.513005608572</v>
      </c>
      <c r="G154" s="32">
        <f t="shared" si="26"/>
        <v>26.490825688073393</v>
      </c>
      <c r="H154" s="33">
        <f t="shared" si="27"/>
        <v>0.9999999999837319</v>
      </c>
      <c r="I154" s="22">
        <f t="shared" si="34"/>
        <v>3.3875124927362776E-12</v>
      </c>
      <c r="J154" s="36">
        <f t="shared" si="35"/>
        <v>-17.226412023221744</v>
      </c>
    </row>
    <row r="155" spans="1:10" x14ac:dyDescent="0.25">
      <c r="A155" s="19">
        <f t="shared" si="31"/>
        <v>145</v>
      </c>
      <c r="B155" s="20">
        <f t="shared" si="28"/>
        <v>2029</v>
      </c>
      <c r="C155" s="22">
        <f t="shared" si="29"/>
        <v>2.3620616920677827E-9</v>
      </c>
      <c r="D155" s="23">
        <f t="shared" si="32"/>
        <v>-12.068965517241228</v>
      </c>
      <c r="E155" s="21">
        <f t="shared" si="30"/>
        <v>0.99999998279069269</v>
      </c>
      <c r="F155" s="42">
        <f t="shared" si="33"/>
        <v>2038.513005608572</v>
      </c>
      <c r="G155" s="32">
        <f t="shared" si="26"/>
        <v>26.683486238532108</v>
      </c>
      <c r="H155" s="33">
        <f t="shared" si="27"/>
        <v>0.99999999998653588</v>
      </c>
      <c r="I155" s="22">
        <f t="shared" si="34"/>
        <v>2.8039792709932954E-12</v>
      </c>
      <c r="J155" s="36">
        <f t="shared" si="35"/>
        <v>-17.22600943890928</v>
      </c>
    </row>
    <row r="156" spans="1:10" x14ac:dyDescent="0.25">
      <c r="A156" s="19">
        <f t="shared" si="31"/>
        <v>146</v>
      </c>
      <c r="B156" s="20">
        <f t="shared" si="28"/>
        <v>2043</v>
      </c>
      <c r="C156" s="22">
        <f t="shared" si="29"/>
        <v>2.0769852809561492E-9</v>
      </c>
      <c r="D156" s="23">
        <f t="shared" si="32"/>
        <v>-12.068965517241571</v>
      </c>
      <c r="E156" s="21">
        <f t="shared" si="30"/>
        <v>0.99999998486767794</v>
      </c>
      <c r="F156" s="42">
        <f t="shared" si="33"/>
        <v>2052.5130056085718</v>
      </c>
      <c r="G156" s="32">
        <f t="shared" si="26"/>
        <v>26.876146788990823</v>
      </c>
      <c r="H156" s="33">
        <f t="shared" si="27"/>
        <v>0.99999999998885691</v>
      </c>
      <c r="I156" s="22">
        <f t="shared" si="34"/>
        <v>2.3210322552813523E-12</v>
      </c>
      <c r="J156" s="36">
        <f t="shared" si="35"/>
        <v>-17.223630028508076</v>
      </c>
    </row>
    <row r="157" spans="1:10" x14ac:dyDescent="0.25">
      <c r="A157" s="19">
        <f t="shared" si="31"/>
        <v>147</v>
      </c>
      <c r="B157" s="20">
        <f t="shared" si="28"/>
        <v>2057</v>
      </c>
      <c r="C157" s="22">
        <f t="shared" si="29"/>
        <v>1.8263146435993752E-9</v>
      </c>
      <c r="D157" s="23">
        <f t="shared" si="32"/>
        <v>-12.068965517241255</v>
      </c>
      <c r="E157" s="21">
        <f t="shared" si="30"/>
        <v>0.99999998669399259</v>
      </c>
      <c r="F157" s="42">
        <f t="shared" si="33"/>
        <v>2066.5130056085718</v>
      </c>
      <c r="G157" s="32">
        <f t="shared" si="26"/>
        <v>27.068807339449538</v>
      </c>
      <c r="H157" s="33">
        <f t="shared" si="27"/>
        <v>0.99999999999077804</v>
      </c>
      <c r="I157" s="22">
        <f t="shared" si="34"/>
        <v>1.9211299218113709E-12</v>
      </c>
      <c r="J157" s="36">
        <f t="shared" si="35"/>
        <v>-17.22950349182053</v>
      </c>
    </row>
    <row r="158" spans="1:10" x14ac:dyDescent="0.25">
      <c r="A158" s="19">
        <f t="shared" si="31"/>
        <v>148</v>
      </c>
      <c r="B158" s="20">
        <f t="shared" si="28"/>
        <v>2071</v>
      </c>
      <c r="C158" s="22">
        <f t="shared" si="29"/>
        <v>1.6058973590270336E-9</v>
      </c>
      <c r="D158" s="23">
        <f t="shared" si="32"/>
        <v>-12.068965517241555</v>
      </c>
      <c r="E158" s="21">
        <f t="shared" si="30"/>
        <v>0.9999999882998899</v>
      </c>
      <c r="F158" s="42">
        <f t="shared" si="33"/>
        <v>2080.5130056085718</v>
      </c>
      <c r="G158" s="32">
        <f t="shared" si="26"/>
        <v>27.261467889908253</v>
      </c>
      <c r="H158" s="33">
        <f t="shared" si="27"/>
        <v>0.9999999999923681</v>
      </c>
      <c r="I158" s="22">
        <f t="shared" si="34"/>
        <v>1.5900614158681492E-12</v>
      </c>
      <c r="J158" s="36">
        <f t="shared" si="35"/>
        <v>-17.233009708737864</v>
      </c>
    </row>
    <row r="159" spans="1:10" x14ac:dyDescent="0.25">
      <c r="A159" s="19">
        <f t="shared" si="31"/>
        <v>149</v>
      </c>
      <c r="B159" s="20">
        <f t="shared" si="28"/>
        <v>2085</v>
      </c>
      <c r="C159" s="22">
        <f t="shared" si="29"/>
        <v>1.4120821605237733E-9</v>
      </c>
      <c r="D159" s="23">
        <f t="shared" si="32"/>
        <v>-12.068965517241232</v>
      </c>
      <c r="E159" s="21">
        <f t="shared" si="30"/>
        <v>0.99999998971197201</v>
      </c>
      <c r="F159" s="42">
        <f t="shared" si="33"/>
        <v>2094.5130056085718</v>
      </c>
      <c r="G159" s="32">
        <f t="shared" si="26"/>
        <v>27.454128440366972</v>
      </c>
      <c r="H159" s="33">
        <f t="shared" si="27"/>
        <v>0.99999999999368416</v>
      </c>
      <c r="I159" s="22">
        <f t="shared" si="34"/>
        <v>1.3160583733906606E-12</v>
      </c>
      <c r="J159" s="36">
        <f t="shared" si="35"/>
        <v>-17.232230135455943</v>
      </c>
    </row>
    <row r="160" spans="1:10" x14ac:dyDescent="0.25">
      <c r="A160" s="19">
        <f t="shared" si="31"/>
        <v>150</v>
      </c>
      <c r="B160" s="20">
        <f t="shared" si="28"/>
        <v>2099</v>
      </c>
      <c r="C160" s="22">
        <f t="shared" si="29"/>
        <v>1.2416584514950396E-9</v>
      </c>
      <c r="D160" s="23">
        <f t="shared" si="32"/>
        <v>-12.068965517241555</v>
      </c>
      <c r="E160" s="21">
        <f t="shared" si="30"/>
        <v>0.99999999095363046</v>
      </c>
      <c r="F160" s="42">
        <f t="shared" si="33"/>
        <v>2108.5130056085718</v>
      </c>
      <c r="G160" s="32">
        <f t="shared" si="26"/>
        <v>27.646788990825687</v>
      </c>
      <c r="H160" s="33">
        <f t="shared" si="27"/>
        <v>0.9999999999947734</v>
      </c>
      <c r="I160" s="22">
        <f t="shared" si="34"/>
        <v>1.0892398094597411E-12</v>
      </c>
      <c r="J160" s="36">
        <f t="shared" si="35"/>
        <v>-17.234688712670827</v>
      </c>
    </row>
    <row r="161" spans="1:10" x14ac:dyDescent="0.25">
      <c r="A161" s="19">
        <f t="shared" si="31"/>
        <v>151</v>
      </c>
      <c r="B161" s="20">
        <f t="shared" si="28"/>
        <v>2113</v>
      </c>
      <c r="C161" s="22">
        <f t="shared" si="29"/>
        <v>1.0918031211421916E-9</v>
      </c>
      <c r="D161" s="23">
        <f t="shared" si="32"/>
        <v>-12.068965517241249</v>
      </c>
      <c r="E161" s="21">
        <f t="shared" si="30"/>
        <v>0.99999999204543355</v>
      </c>
      <c r="F161" s="42">
        <f t="shared" si="33"/>
        <v>2122.5130056085718</v>
      </c>
      <c r="G161" s="32">
        <f t="shared" si="26"/>
        <v>27.839449541284402</v>
      </c>
      <c r="H161" s="33">
        <f t="shared" si="27"/>
        <v>0.9999999999956749</v>
      </c>
      <c r="I161" s="22">
        <f t="shared" si="34"/>
        <v>9.0150109599562711E-13</v>
      </c>
      <c r="J161" s="36">
        <f t="shared" si="35"/>
        <v>-17.235755784323718</v>
      </c>
    </row>
    <row r="162" spans="1:10" x14ac:dyDescent="0.25">
      <c r="A162" s="19">
        <f t="shared" si="31"/>
        <v>152</v>
      </c>
      <c r="B162" s="20">
        <f t="shared" si="28"/>
        <v>2127</v>
      </c>
      <c r="C162" s="22">
        <f t="shared" si="29"/>
        <v>9.600337789353767E-10</v>
      </c>
      <c r="D162" s="23">
        <f t="shared" si="32"/>
        <v>-12.068965517241256</v>
      </c>
      <c r="E162" s="21">
        <f t="shared" si="30"/>
        <v>0.99999999300546738</v>
      </c>
      <c r="F162" s="42">
        <f t="shared" si="33"/>
        <v>2136.5130056085718</v>
      </c>
      <c r="G162" s="32">
        <f t="shared" si="26"/>
        <v>28.032110091743117</v>
      </c>
      <c r="H162" s="33">
        <f t="shared" si="27"/>
        <v>0.99999999999642097</v>
      </c>
      <c r="I162" s="22">
        <f t="shared" si="34"/>
        <v>7.460698725481052E-13</v>
      </c>
      <c r="J162" s="36">
        <f t="shared" si="35"/>
        <v>-17.241379310344829</v>
      </c>
    </row>
    <row r="163" spans="1:10" x14ac:dyDescent="0.25">
      <c r="A163" s="19">
        <f t="shared" si="31"/>
        <v>153</v>
      </c>
      <c r="B163" s="20">
        <f t="shared" si="28"/>
        <v>2141</v>
      </c>
      <c r="C163" s="22">
        <f t="shared" si="29"/>
        <v>8.4416763320179517E-10</v>
      </c>
      <c r="D163" s="23">
        <f t="shared" si="32"/>
        <v>-12.068965517241544</v>
      </c>
      <c r="E163" s="21">
        <f t="shared" si="30"/>
        <v>0.999999993849635</v>
      </c>
      <c r="F163" s="42">
        <f t="shared" si="33"/>
        <v>2150.5130056085718</v>
      </c>
      <c r="G163" s="32">
        <f t="shared" si="26"/>
        <v>28.224770642201833</v>
      </c>
      <c r="H163" s="33">
        <f t="shared" si="27"/>
        <v>0.99999999999703837</v>
      </c>
      <c r="I163" s="22">
        <f t="shared" si="34"/>
        <v>6.1739502399404955E-13</v>
      </c>
      <c r="J163" s="36">
        <f t="shared" si="35"/>
        <v>-17.24702380952381</v>
      </c>
    </row>
    <row r="164" spans="1:10" x14ac:dyDescent="0.25">
      <c r="A164" s="19">
        <f t="shared" si="31"/>
        <v>154</v>
      </c>
      <c r="B164" s="20">
        <f t="shared" si="28"/>
        <v>2155</v>
      </c>
      <c r="C164" s="22">
        <f t="shared" si="29"/>
        <v>7.422853326429589E-10</v>
      </c>
      <c r="D164" s="23">
        <f t="shared" si="32"/>
        <v>-12.068965517241251</v>
      </c>
      <c r="E164" s="21">
        <f t="shared" si="30"/>
        <v>0.99999999459192035</v>
      </c>
      <c r="F164" s="42">
        <f t="shared" si="33"/>
        <v>2164.5130056085718</v>
      </c>
      <c r="G164" s="32">
        <f t="shared" si="26"/>
        <v>28.417431192660548</v>
      </c>
      <c r="H164" s="33">
        <f t="shared" si="27"/>
        <v>0.9999999999975494</v>
      </c>
      <c r="I164" s="22">
        <f t="shared" si="34"/>
        <v>5.1103565823495956E-13</v>
      </c>
      <c r="J164" s="36">
        <f t="shared" si="35"/>
        <v>-17.227117424923573</v>
      </c>
    </row>
    <row r="165" spans="1:10" x14ac:dyDescent="0.25">
      <c r="A165" s="19">
        <f t="shared" si="31"/>
        <v>155</v>
      </c>
      <c r="B165" s="20">
        <f t="shared" si="28"/>
        <v>2169</v>
      </c>
      <c r="C165" s="22">
        <f t="shared" si="29"/>
        <v>6.5269917180673839E-10</v>
      </c>
      <c r="D165" s="23">
        <f t="shared" si="32"/>
        <v>-12.06896551724156</v>
      </c>
      <c r="E165" s="21">
        <f t="shared" si="30"/>
        <v>0.99999999524461947</v>
      </c>
      <c r="F165" s="42">
        <f t="shared" si="33"/>
        <v>2178.5130056085718</v>
      </c>
      <c r="G165" s="32">
        <f t="shared" si="26"/>
        <v>28.610091743119263</v>
      </c>
      <c r="H165" s="33">
        <f t="shared" si="27"/>
        <v>0.99999999999797229</v>
      </c>
      <c r="I165" s="22">
        <f t="shared" si="34"/>
        <v>4.2288395007972213E-13</v>
      </c>
      <c r="J165" s="36">
        <f t="shared" si="35"/>
        <v>-17.249619813165328</v>
      </c>
    </row>
    <row r="166" spans="1:10" x14ac:dyDescent="0.25">
      <c r="A166" s="19">
        <f t="shared" si="31"/>
        <v>156</v>
      </c>
      <c r="B166" s="20">
        <f t="shared" si="28"/>
        <v>2183</v>
      </c>
      <c r="C166" s="22">
        <f t="shared" si="29"/>
        <v>5.7392513383006391E-10</v>
      </c>
      <c r="D166" s="23">
        <f t="shared" si="32"/>
        <v>-12.068965517241249</v>
      </c>
      <c r="E166" s="21">
        <f t="shared" si="30"/>
        <v>0.9999999958185446</v>
      </c>
      <c r="F166" s="42">
        <f t="shared" si="33"/>
        <v>2192.5130056085718</v>
      </c>
      <c r="G166" s="32">
        <f t="shared" si="26"/>
        <v>28.802752293577981</v>
      </c>
      <c r="H166" s="33">
        <f t="shared" si="27"/>
        <v>0.99999999999832223</v>
      </c>
      <c r="I166" s="22">
        <f t="shared" si="34"/>
        <v>3.4994229736184934E-13</v>
      </c>
      <c r="J166" s="36">
        <f t="shared" si="35"/>
        <v>-17.248621685481755</v>
      </c>
    </row>
    <row r="167" spans="1:10" x14ac:dyDescent="0.25">
      <c r="A167" s="19">
        <f t="shared" si="31"/>
        <v>157</v>
      </c>
      <c r="B167" s="20">
        <f t="shared" si="28"/>
        <v>2197</v>
      </c>
      <c r="C167" s="22">
        <f t="shared" si="29"/>
        <v>5.0465830733333102E-10</v>
      </c>
      <c r="D167" s="23">
        <f t="shared" si="32"/>
        <v>-12.06896551724156</v>
      </c>
      <c r="E167" s="21">
        <f t="shared" si="30"/>
        <v>0.99999999632320291</v>
      </c>
      <c r="F167" s="42">
        <f t="shared" si="33"/>
        <v>2206.5130056085718</v>
      </c>
      <c r="G167" s="32">
        <f t="shared" si="26"/>
        <v>28.995412844036696</v>
      </c>
      <c r="H167" s="33">
        <f t="shared" si="27"/>
        <v>0.99999999999861178</v>
      </c>
      <c r="I167" s="22">
        <f t="shared" si="34"/>
        <v>2.8954616482224083E-13</v>
      </c>
      <c r="J167" s="36">
        <f t="shared" si="35"/>
        <v>-17.258883248730964</v>
      </c>
    </row>
    <row r="168" spans="1:10" x14ac:dyDescent="0.25">
      <c r="A168" s="19">
        <f t="shared" si="31"/>
        <v>158</v>
      </c>
      <c r="B168" s="20">
        <f t="shared" si="28"/>
        <v>2211</v>
      </c>
      <c r="C168" s="22">
        <f t="shared" si="29"/>
        <v>4.4375127024137804E-10</v>
      </c>
      <c r="D168" s="23">
        <f t="shared" si="32"/>
        <v>-12.068965517241228</v>
      </c>
      <c r="E168" s="21">
        <f t="shared" si="30"/>
        <v>0.99999999676695417</v>
      </c>
      <c r="F168" s="42">
        <f t="shared" si="33"/>
        <v>2220.5130056085718</v>
      </c>
      <c r="G168" s="32">
        <f t="shared" si="26"/>
        <v>29.188073394495412</v>
      </c>
      <c r="H168" s="33">
        <f t="shared" si="27"/>
        <v>0.99999999999885136</v>
      </c>
      <c r="I168" s="22">
        <f t="shared" si="34"/>
        <v>2.3958612871410878E-13</v>
      </c>
      <c r="J168" s="36">
        <f t="shared" si="35"/>
        <v>-17.254601226993866</v>
      </c>
    </row>
    <row r="169" spans="1:10" x14ac:dyDescent="0.25">
      <c r="A169" s="19">
        <f t="shared" si="31"/>
        <v>159</v>
      </c>
      <c r="B169" s="20">
        <f t="shared" si="28"/>
        <v>2225</v>
      </c>
      <c r="C169" s="22">
        <f t="shared" si="29"/>
        <v>3.9019508245362605E-10</v>
      </c>
      <c r="D169" s="23">
        <f t="shared" si="32"/>
        <v>-12.068965517241258</v>
      </c>
      <c r="E169" s="21">
        <f t="shared" si="30"/>
        <v>0.99999999715714927</v>
      </c>
      <c r="F169" s="42">
        <f t="shared" si="33"/>
        <v>2234.5130056085718</v>
      </c>
      <c r="G169" s="32">
        <f t="shared" si="26"/>
        <v>29.380733944954127</v>
      </c>
      <c r="H169" s="33">
        <f t="shared" si="27"/>
        <v>0.99999999999904965</v>
      </c>
      <c r="I169" s="22">
        <f t="shared" si="34"/>
        <v>1.9828583219805296E-13</v>
      </c>
      <c r="J169" s="36">
        <f t="shared" si="35"/>
        <v>-17.238183503243743</v>
      </c>
    </row>
    <row r="170" spans="1:10" x14ac:dyDescent="0.25">
      <c r="A170" s="19">
        <f t="shared" si="31"/>
        <v>160</v>
      </c>
      <c r="B170" s="20">
        <f t="shared" si="28"/>
        <v>2239</v>
      </c>
      <c r="C170" s="22">
        <f t="shared" si="29"/>
        <v>3.4310257250232569E-10</v>
      </c>
      <c r="D170" s="23">
        <f t="shared" si="32"/>
        <v>-12.068965517241551</v>
      </c>
      <c r="E170" s="21">
        <f t="shared" si="30"/>
        <v>0.99999999750025181</v>
      </c>
      <c r="F170" s="42">
        <f t="shared" si="33"/>
        <v>2248.5130056085718</v>
      </c>
      <c r="G170" s="32">
        <f t="shared" si="26"/>
        <v>29.573394495412842</v>
      </c>
      <c r="H170" s="33">
        <f t="shared" si="27"/>
        <v>0.99999999999921374</v>
      </c>
      <c r="I170" s="22">
        <f t="shared" si="34"/>
        <v>1.6409096303959814E-13</v>
      </c>
      <c r="J170" s="36">
        <f t="shared" si="35"/>
        <v>-17.245240761478165</v>
      </c>
    </row>
    <row r="171" spans="1:10" x14ac:dyDescent="0.25">
      <c r="A171" s="19">
        <f t="shared" si="31"/>
        <v>161</v>
      </c>
      <c r="B171" s="20">
        <f t="shared" si="28"/>
        <v>2253</v>
      </c>
      <c r="C171" s="22">
        <f t="shared" si="29"/>
        <v>3.016936413382524E-10</v>
      </c>
      <c r="D171" s="23">
        <f t="shared" si="32"/>
        <v>-12.068965517241233</v>
      </c>
      <c r="E171" s="21">
        <f t="shared" si="30"/>
        <v>0.99999999780194548</v>
      </c>
      <c r="F171" s="42">
        <f t="shared" si="33"/>
        <v>2262.5130056085718</v>
      </c>
      <c r="G171" s="32">
        <f t="shared" si="26"/>
        <v>29.766055045871557</v>
      </c>
      <c r="H171" s="33">
        <f t="shared" si="27"/>
        <v>0.99999999999934941</v>
      </c>
      <c r="I171" s="22">
        <f t="shared" si="34"/>
        <v>1.3566925360919413E-13</v>
      </c>
      <c r="J171" s="36">
        <f t="shared" si="35"/>
        <v>-17.320703653585927</v>
      </c>
    </row>
    <row r="172" spans="1:10" x14ac:dyDescent="0.25">
      <c r="A172" s="19">
        <f t="shared" si="31"/>
        <v>162</v>
      </c>
      <c r="B172" s="20">
        <f t="shared" si="28"/>
        <v>2267</v>
      </c>
      <c r="C172" s="22">
        <f t="shared" si="29"/>
        <v>2.6528233979742824E-10</v>
      </c>
      <c r="D172" s="23">
        <f t="shared" si="32"/>
        <v>-12.068965517241574</v>
      </c>
      <c r="E172" s="21">
        <f t="shared" si="30"/>
        <v>0.99999999806722784</v>
      </c>
      <c r="F172" s="42">
        <f t="shared" si="33"/>
        <v>2276.5130056085718</v>
      </c>
      <c r="G172" s="32">
        <f t="shared" si="26"/>
        <v>29.958715596330272</v>
      </c>
      <c r="H172" s="33">
        <f t="shared" si="27"/>
        <v>0.99999999999946176</v>
      </c>
      <c r="I172" s="22">
        <f t="shared" si="34"/>
        <v>1.1235457009206584E-13</v>
      </c>
      <c r="J172" s="36">
        <f t="shared" si="35"/>
        <v>-17.184942716857609</v>
      </c>
    </row>
    <row r="173" spans="1:10" x14ac:dyDescent="0.25">
      <c r="A173" s="19">
        <f t="shared" si="31"/>
        <v>163</v>
      </c>
      <c r="B173" s="20">
        <f t="shared" si="28"/>
        <v>2281</v>
      </c>
      <c r="C173" s="22">
        <f t="shared" si="29"/>
        <v>2.3326550568394591E-10</v>
      </c>
      <c r="D173" s="23">
        <f t="shared" si="32"/>
        <v>-12.068965517241233</v>
      </c>
      <c r="E173" s="21">
        <f t="shared" si="30"/>
        <v>0.99999999830049335</v>
      </c>
      <c r="F173" s="42">
        <f t="shared" si="33"/>
        <v>2290.5130056085718</v>
      </c>
      <c r="G173" s="32">
        <f t="shared" si="26"/>
        <v>30.151376146788987</v>
      </c>
      <c r="H173" s="33">
        <f t="shared" si="27"/>
        <v>0.9999999999995548</v>
      </c>
      <c r="I173" s="22">
        <f t="shared" si="34"/>
        <v>9.3036689463588118E-14</v>
      </c>
      <c r="J173" s="36">
        <f t="shared" si="35"/>
        <v>-17.193675889328063</v>
      </c>
    </row>
    <row r="174" spans="1:10" x14ac:dyDescent="0.25">
      <c r="A174" s="19">
        <f t="shared" si="31"/>
        <v>164</v>
      </c>
      <c r="B174" s="20">
        <f t="shared" si="28"/>
        <v>2295</v>
      </c>
      <c r="C174" s="22">
        <f t="shared" si="29"/>
        <v>2.0511277223933132E-10</v>
      </c>
      <c r="D174" s="23">
        <f t="shared" si="32"/>
        <v>-12.068965517241562</v>
      </c>
      <c r="E174" s="21">
        <f t="shared" si="30"/>
        <v>0.99999999850560617</v>
      </c>
      <c r="F174" s="42">
        <f t="shared" si="33"/>
        <v>2304.5130056085718</v>
      </c>
      <c r="G174" s="32">
        <f t="shared" si="26"/>
        <v>30.344036697247706</v>
      </c>
      <c r="H174" s="33">
        <f t="shared" si="27"/>
        <v>0.99999999999963163</v>
      </c>
      <c r="I174" s="22">
        <f t="shared" si="34"/>
        <v>7.6827433304060833E-14</v>
      </c>
      <c r="J174" s="36">
        <f t="shared" si="35"/>
        <v>-17.422434367541765</v>
      </c>
    </row>
    <row r="175" spans="1:10" x14ac:dyDescent="0.25">
      <c r="A175" s="19">
        <f t="shared" si="31"/>
        <v>165</v>
      </c>
      <c r="B175" s="20">
        <f t="shared" si="28"/>
        <v>2309</v>
      </c>
      <c r="C175" s="22">
        <f t="shared" si="29"/>
        <v>1.8035778248630885E-10</v>
      </c>
      <c r="D175" s="23">
        <f t="shared" si="32"/>
        <v>-12.068965517241246</v>
      </c>
      <c r="E175" s="21">
        <f t="shared" si="30"/>
        <v>0.9999999986859639</v>
      </c>
      <c r="F175" s="42">
        <f t="shared" si="33"/>
        <v>2318.5130056085718</v>
      </c>
      <c r="G175" s="32">
        <f t="shared" si="26"/>
        <v>30.536697247706421</v>
      </c>
      <c r="H175" s="33">
        <f t="shared" si="27"/>
        <v>0.99999999999969524</v>
      </c>
      <c r="I175" s="22">
        <f t="shared" si="34"/>
        <v>6.361577931102147E-14</v>
      </c>
      <c r="J175" s="36">
        <f t="shared" si="35"/>
        <v>-17.196531791907514</v>
      </c>
    </row>
    <row r="176" spans="1:10" x14ac:dyDescent="0.25">
      <c r="A176" s="19">
        <f t="shared" si="31"/>
        <v>166</v>
      </c>
      <c r="B176" s="20">
        <f t="shared" si="28"/>
        <v>2323</v>
      </c>
      <c r="C176" s="22">
        <f t="shared" si="29"/>
        <v>1.585904639103747E-10</v>
      </c>
      <c r="D176" s="23">
        <f t="shared" si="32"/>
        <v>-12.06896551724156</v>
      </c>
      <c r="E176" s="21">
        <f t="shared" si="30"/>
        <v>0.99999999884455437</v>
      </c>
      <c r="F176" s="42">
        <f t="shared" si="33"/>
        <v>2332.5130056085718</v>
      </c>
      <c r="G176" s="32">
        <f t="shared" si="26"/>
        <v>30.729357798165136</v>
      </c>
      <c r="H176" s="33">
        <f t="shared" si="27"/>
        <v>0.99999999999974787</v>
      </c>
      <c r="I176" s="22">
        <f t="shared" si="34"/>
        <v>5.262457136723242E-14</v>
      </c>
      <c r="J176" s="36">
        <f t="shared" si="35"/>
        <v>-17.277486910994764</v>
      </c>
    </row>
    <row r="177" spans="1:10" x14ac:dyDescent="0.25">
      <c r="A177" s="19">
        <f t="shared" si="31"/>
        <v>167</v>
      </c>
      <c r="B177" s="20">
        <f t="shared" si="28"/>
        <v>2337</v>
      </c>
      <c r="C177" s="22">
        <f t="shared" si="29"/>
        <v>1.3945023550739864E-10</v>
      </c>
      <c r="D177" s="23">
        <f t="shared" si="32"/>
        <v>-12.068965517241251</v>
      </c>
      <c r="E177" s="21">
        <f t="shared" si="30"/>
        <v>0.9999999989840046</v>
      </c>
      <c r="F177" s="42">
        <f t="shared" si="33"/>
        <v>2346.5130056085718</v>
      </c>
      <c r="G177" s="32">
        <f t="shared" ref="G177:G197" si="36">(B177-$H$6)/$H$7</f>
        <v>30.922018348623851</v>
      </c>
      <c r="H177" s="33">
        <f t="shared" ref="H177:H210" si="37">GAMMADIST(F177-$H$6,$H$4,$H$7,TRUE)</f>
        <v>0.9999999999997915</v>
      </c>
      <c r="I177" s="22">
        <f t="shared" si="34"/>
        <v>4.3631764867768652E-14</v>
      </c>
      <c r="J177" s="36">
        <f t="shared" si="35"/>
        <v>-17.088607594936708</v>
      </c>
    </row>
    <row r="178" spans="1:10" x14ac:dyDescent="0.25">
      <c r="A178" s="19">
        <f t="shared" si="31"/>
        <v>168</v>
      </c>
      <c r="B178" s="20">
        <f t="shared" si="28"/>
        <v>2351</v>
      </c>
      <c r="C178" s="22">
        <f t="shared" si="29"/>
        <v>1.22620034670299E-10</v>
      </c>
      <c r="D178" s="23">
        <f t="shared" si="32"/>
        <v>-12.068965517241239</v>
      </c>
      <c r="E178" s="21">
        <f t="shared" ref="E178:E210" si="38">E177+C178</f>
        <v>0.99999999910662463</v>
      </c>
      <c r="F178" s="42">
        <f t="shared" si="33"/>
        <v>2360.5130056085718</v>
      </c>
      <c r="G178" s="32">
        <f t="shared" si="36"/>
        <v>31.114678899082566</v>
      </c>
      <c r="H178" s="33">
        <f t="shared" si="37"/>
        <v>0.99999999999982747</v>
      </c>
      <c r="I178" s="22">
        <f t="shared" si="34"/>
        <v>3.5971225997855072E-14</v>
      </c>
      <c r="J178" s="36">
        <f t="shared" si="35"/>
        <v>-17.557251908396946</v>
      </c>
    </row>
    <row r="179" spans="1:10" x14ac:dyDescent="0.25">
      <c r="A179" s="19">
        <f t="shared" si="31"/>
        <v>169</v>
      </c>
      <c r="B179" s="20">
        <f t="shared" si="28"/>
        <v>2365</v>
      </c>
      <c r="C179" s="22">
        <f t="shared" si="29"/>
        <v>1.0782106496871097E-10</v>
      </c>
      <c r="D179" s="23">
        <f t="shared" si="32"/>
        <v>-12.068965517241558</v>
      </c>
      <c r="E179" s="21">
        <f t="shared" si="38"/>
        <v>0.99999999921444571</v>
      </c>
      <c r="F179" s="42">
        <f t="shared" si="33"/>
        <v>2374.5130056085718</v>
      </c>
      <c r="G179" s="32">
        <f t="shared" si="36"/>
        <v>31.307339449541281</v>
      </c>
      <c r="H179" s="33">
        <f t="shared" si="37"/>
        <v>0.99999999999985723</v>
      </c>
      <c r="I179" s="22">
        <f t="shared" si="34"/>
        <v>2.9753977059954195E-14</v>
      </c>
      <c r="J179" s="36">
        <f t="shared" si="35"/>
        <v>-17.283950617283949</v>
      </c>
    </row>
    <row r="180" spans="1:10" x14ac:dyDescent="0.25">
      <c r="A180" s="19">
        <f t="shared" si="31"/>
        <v>170</v>
      </c>
      <c r="B180" s="20">
        <f t="shared" si="28"/>
        <v>2379</v>
      </c>
      <c r="C180" s="22">
        <f t="shared" si="29"/>
        <v>9.4808177817314966E-11</v>
      </c>
      <c r="D180" s="23">
        <f t="shared" si="32"/>
        <v>-12.068965517241246</v>
      </c>
      <c r="E180" s="21">
        <f t="shared" si="38"/>
        <v>0.99999999930925387</v>
      </c>
      <c r="F180" s="42">
        <f t="shared" si="33"/>
        <v>2388.5130056085718</v>
      </c>
      <c r="G180" s="32">
        <f t="shared" si="36"/>
        <v>31.499999999999996</v>
      </c>
      <c r="H180" s="33">
        <f t="shared" si="37"/>
        <v>0.99999999999988187</v>
      </c>
      <c r="I180" s="22">
        <f t="shared" si="34"/>
        <v>2.4646951146678475E-14</v>
      </c>
      <c r="J180" s="36">
        <f t="shared" si="35"/>
        <v>-17.164179104477611</v>
      </c>
    </row>
    <row r="181" spans="1:10" x14ac:dyDescent="0.25">
      <c r="A181" s="19">
        <f t="shared" si="31"/>
        <v>171</v>
      </c>
      <c r="B181" s="20">
        <f t="shared" si="28"/>
        <v>2393</v>
      </c>
      <c r="C181" s="22">
        <f t="shared" si="29"/>
        <v>8.3365811529018163E-11</v>
      </c>
      <c r="D181" s="23">
        <f t="shared" si="32"/>
        <v>-12.068965517241558</v>
      </c>
      <c r="E181" s="21">
        <f t="shared" si="38"/>
        <v>0.99999999939261963</v>
      </c>
      <c r="F181" s="42">
        <f t="shared" si="33"/>
        <v>2402.5130056085718</v>
      </c>
      <c r="G181" s="32">
        <f t="shared" si="36"/>
        <v>31.692660550458715</v>
      </c>
      <c r="H181" s="33">
        <f t="shared" si="37"/>
        <v>0.9999999999999023</v>
      </c>
      <c r="I181" s="22">
        <f t="shared" si="34"/>
        <v>2.042810365310288E-14</v>
      </c>
      <c r="J181" s="36">
        <f t="shared" si="35"/>
        <v>-17.117117117117118</v>
      </c>
    </row>
    <row r="182" spans="1:10" x14ac:dyDescent="0.25">
      <c r="A182" s="19">
        <f t="shared" si="31"/>
        <v>172</v>
      </c>
      <c r="B182" s="20">
        <f t="shared" si="28"/>
        <v>2407</v>
      </c>
      <c r="C182" s="22">
        <f t="shared" si="29"/>
        <v>7.3304420482412638E-11</v>
      </c>
      <c r="D182" s="23">
        <f t="shared" si="32"/>
        <v>-12.06896551724124</v>
      </c>
      <c r="E182" s="21">
        <f t="shared" si="38"/>
        <v>0.99999999946592411</v>
      </c>
      <c r="F182" s="42">
        <f t="shared" si="33"/>
        <v>2416.5130056085718</v>
      </c>
      <c r="G182" s="32">
        <f t="shared" si="36"/>
        <v>31.88532110091743</v>
      </c>
      <c r="H182" s="33">
        <f t="shared" si="37"/>
        <v>0.99999999999991918</v>
      </c>
      <c r="I182" s="22">
        <f t="shared" si="34"/>
        <v>1.6875389974302379E-14</v>
      </c>
      <c r="J182" s="36">
        <f t="shared" si="35"/>
        <v>-17.391304347826086</v>
      </c>
    </row>
    <row r="183" spans="1:10" x14ac:dyDescent="0.25">
      <c r="A183" s="19">
        <f t="shared" si="31"/>
        <v>173</v>
      </c>
      <c r="B183" s="20">
        <f t="shared" si="28"/>
        <v>2421</v>
      </c>
      <c r="C183" s="22">
        <f t="shared" si="29"/>
        <v>6.4457335251776507E-11</v>
      </c>
      <c r="D183" s="23">
        <f t="shared" si="32"/>
        <v>-12.068965517241546</v>
      </c>
      <c r="E183" s="21">
        <f t="shared" si="38"/>
        <v>0.99999999953038143</v>
      </c>
      <c r="F183" s="42">
        <f t="shared" si="33"/>
        <v>2430.5130056085718</v>
      </c>
      <c r="G183" s="32">
        <f t="shared" si="36"/>
        <v>32.077981651376142</v>
      </c>
      <c r="H183" s="33">
        <f t="shared" si="37"/>
        <v>0.99999999999993316</v>
      </c>
      <c r="I183" s="22">
        <f t="shared" si="34"/>
        <v>1.3988810110276972E-14</v>
      </c>
      <c r="J183" s="36">
        <f t="shared" si="35"/>
        <v>-17.105263157894736</v>
      </c>
    </row>
    <row r="184" spans="1:10" x14ac:dyDescent="0.25">
      <c r="A184" s="19">
        <f t="shared" si="31"/>
        <v>174</v>
      </c>
      <c r="B184" s="20">
        <f t="shared" si="28"/>
        <v>2435</v>
      </c>
      <c r="C184" s="22">
        <f t="shared" si="29"/>
        <v>5.6678001686907009E-11</v>
      </c>
      <c r="D184" s="23">
        <f t="shared" si="32"/>
        <v>-12.068965517241255</v>
      </c>
      <c r="E184" s="21">
        <f t="shared" si="38"/>
        <v>0.99999999958705943</v>
      </c>
      <c r="F184" s="42">
        <f t="shared" si="33"/>
        <v>2444.5130056085718</v>
      </c>
      <c r="G184" s="32">
        <f t="shared" si="36"/>
        <v>32.27064220183486</v>
      </c>
      <c r="H184" s="33">
        <f t="shared" si="37"/>
        <v>0.99999999999994471</v>
      </c>
      <c r="I184" s="22">
        <f t="shared" si="34"/>
        <v>1.1546319456101628E-14</v>
      </c>
      <c r="J184" s="36">
        <f t="shared" si="35"/>
        <v>-17.460317460317459</v>
      </c>
    </row>
    <row r="185" spans="1:10" x14ac:dyDescent="0.25">
      <c r="A185" s="19">
        <f t="shared" si="31"/>
        <v>175</v>
      </c>
      <c r="B185" s="20">
        <f t="shared" si="28"/>
        <v>2449</v>
      </c>
      <c r="C185" s="22">
        <f t="shared" si="29"/>
        <v>4.9837553207452609E-11</v>
      </c>
      <c r="D185" s="23">
        <f t="shared" si="32"/>
        <v>-12.068965517241567</v>
      </c>
      <c r="E185" s="21">
        <f t="shared" si="38"/>
        <v>0.99999999963689701</v>
      </c>
      <c r="F185" s="42">
        <f t="shared" si="33"/>
        <v>2458.5130056085718</v>
      </c>
      <c r="G185" s="32">
        <f t="shared" si="36"/>
        <v>32.463302752293579</v>
      </c>
      <c r="H185" s="33">
        <f t="shared" si="37"/>
        <v>0.99999999999995426</v>
      </c>
      <c r="I185" s="22">
        <f t="shared" si="34"/>
        <v>9.5479180117763462E-15</v>
      </c>
      <c r="J185" s="36">
        <f t="shared" si="35"/>
        <v>-17.307692307692307</v>
      </c>
    </row>
    <row r="186" spans="1:10" x14ac:dyDescent="0.25">
      <c r="A186" s="19">
        <f t="shared" si="31"/>
        <v>176</v>
      </c>
      <c r="B186" s="20">
        <f t="shared" si="28"/>
        <v>2463</v>
      </c>
      <c r="C186" s="22">
        <f t="shared" si="29"/>
        <v>4.3822676096208399E-11</v>
      </c>
      <c r="D186" s="23">
        <f t="shared" si="32"/>
        <v>-12.068965517241239</v>
      </c>
      <c r="E186" s="21">
        <f t="shared" si="38"/>
        <v>0.99999999968071973</v>
      </c>
      <c r="F186" s="42">
        <f t="shared" si="33"/>
        <v>2472.5130056085718</v>
      </c>
      <c r="G186" s="32">
        <f t="shared" si="36"/>
        <v>32.655963302752291</v>
      </c>
      <c r="H186" s="33">
        <f t="shared" si="37"/>
        <v>0.99999999999996225</v>
      </c>
      <c r="I186" s="22">
        <f t="shared" si="34"/>
        <v>7.9936057773011271E-15</v>
      </c>
      <c r="J186" s="36">
        <f t="shared" si="35"/>
        <v>-16.279069767441861</v>
      </c>
    </row>
    <row r="187" spans="1:10" x14ac:dyDescent="0.25">
      <c r="A187" s="19">
        <f t="shared" si="31"/>
        <v>177</v>
      </c>
      <c r="B187" s="20">
        <f t="shared" si="28"/>
        <v>2477</v>
      </c>
      <c r="C187" s="22">
        <f t="shared" si="29"/>
        <v>3.8533732429424686E-11</v>
      </c>
      <c r="D187" s="23">
        <f t="shared" si="32"/>
        <v>-12.068965517241242</v>
      </c>
      <c r="E187" s="21">
        <f t="shared" si="38"/>
        <v>0.99999999971925346</v>
      </c>
      <c r="F187" s="42">
        <f t="shared" si="33"/>
        <v>2486.5130056085718</v>
      </c>
      <c r="G187" s="32">
        <f t="shared" si="36"/>
        <v>32.848623853211009</v>
      </c>
      <c r="H187" s="33">
        <f t="shared" si="37"/>
        <v>0.99999999999996869</v>
      </c>
      <c r="I187" s="22">
        <f t="shared" si="34"/>
        <v>6.4392935428259079E-15</v>
      </c>
      <c r="J187" s="36">
        <f t="shared" si="35"/>
        <v>-19.444444444444443</v>
      </c>
    </row>
    <row r="188" spans="1:10" x14ac:dyDescent="0.25">
      <c r="A188" s="19">
        <f t="shared" si="31"/>
        <v>178</v>
      </c>
      <c r="B188" s="20">
        <f t="shared" si="28"/>
        <v>2491</v>
      </c>
      <c r="C188" s="22">
        <f t="shared" si="29"/>
        <v>3.3883109550011293E-11</v>
      </c>
      <c r="D188" s="23">
        <f t="shared" si="32"/>
        <v>-12.068965517241557</v>
      </c>
      <c r="E188" s="21">
        <f t="shared" si="38"/>
        <v>0.99999999975313658</v>
      </c>
      <c r="F188" s="42">
        <f t="shared" si="33"/>
        <v>2500.5130056085718</v>
      </c>
      <c r="G188" s="32">
        <f t="shared" si="36"/>
        <v>33.041284403669721</v>
      </c>
      <c r="H188" s="33">
        <f t="shared" si="37"/>
        <v>0.99999999999997413</v>
      </c>
      <c r="I188" s="22">
        <f t="shared" si="34"/>
        <v>5.440092820663267E-15</v>
      </c>
      <c r="J188" s="36">
        <f t="shared" si="35"/>
        <v>-15.517241379310345</v>
      </c>
    </row>
    <row r="189" spans="1:10" x14ac:dyDescent="0.25">
      <c r="A189" s="19">
        <f t="shared" si="31"/>
        <v>179</v>
      </c>
      <c r="B189" s="20">
        <f t="shared" si="28"/>
        <v>2505</v>
      </c>
      <c r="C189" s="22">
        <f t="shared" si="29"/>
        <v>2.9793768742251354E-11</v>
      </c>
      <c r="D189" s="23">
        <f t="shared" si="32"/>
        <v>-12.068965517241248</v>
      </c>
      <c r="E189" s="21">
        <f t="shared" si="38"/>
        <v>0.9999999997829303</v>
      </c>
      <c r="F189" s="42">
        <f t="shared" si="33"/>
        <v>2514.5130056085718</v>
      </c>
      <c r="G189" s="32">
        <f t="shared" si="36"/>
        <v>33.23394495412844</v>
      </c>
      <c r="H189" s="33">
        <f t="shared" si="37"/>
        <v>0.99999999999997868</v>
      </c>
      <c r="I189" s="22">
        <f t="shared" si="34"/>
        <v>4.5519144009631418E-15</v>
      </c>
      <c r="J189" s="36">
        <f t="shared" si="35"/>
        <v>-16.326530612244898</v>
      </c>
    </row>
    <row r="190" spans="1:10" x14ac:dyDescent="0.25">
      <c r="A190" s="19">
        <f t="shared" si="31"/>
        <v>180</v>
      </c>
      <c r="B190" s="20">
        <f t="shared" si="28"/>
        <v>2519</v>
      </c>
      <c r="C190" s="22">
        <f t="shared" si="29"/>
        <v>2.6197969066462345E-11</v>
      </c>
      <c r="D190" s="23">
        <f t="shared" si="32"/>
        <v>-12.068965517241557</v>
      </c>
      <c r="E190" s="21">
        <f t="shared" si="38"/>
        <v>0.99999999980912824</v>
      </c>
      <c r="F190" s="42">
        <f t="shared" si="33"/>
        <v>2528.5130056085718</v>
      </c>
      <c r="G190" s="32">
        <f t="shared" si="36"/>
        <v>33.426605504587151</v>
      </c>
      <c r="H190" s="33">
        <f t="shared" si="37"/>
        <v>0.99999999999998224</v>
      </c>
      <c r="I190" s="22">
        <f t="shared" si="34"/>
        <v>3.5527136788005009E-15</v>
      </c>
      <c r="J190" s="36">
        <f t="shared" si="35"/>
        <v>-21.951219512195124</v>
      </c>
    </row>
    <row r="191" spans="1:10" x14ac:dyDescent="0.25">
      <c r="A191" s="19">
        <f t="shared" si="31"/>
        <v>181</v>
      </c>
      <c r="B191" s="20">
        <f t="shared" si="28"/>
        <v>2533</v>
      </c>
      <c r="C191" s="22">
        <f t="shared" si="29"/>
        <v>2.3036145213613477E-11</v>
      </c>
      <c r="D191" s="23">
        <f t="shared" si="32"/>
        <v>-12.068965517241244</v>
      </c>
      <c r="E191" s="21">
        <f t="shared" si="38"/>
        <v>0.99999999983216437</v>
      </c>
      <c r="F191" s="42">
        <f t="shared" si="33"/>
        <v>2542.5130056085718</v>
      </c>
      <c r="G191" s="32">
        <f t="shared" si="36"/>
        <v>33.61926605504587</v>
      </c>
      <c r="H191" s="33">
        <f t="shared" si="37"/>
        <v>0.99999999999998535</v>
      </c>
      <c r="I191" s="22">
        <f t="shared" si="34"/>
        <v>3.1086244689504383E-15</v>
      </c>
      <c r="J191" s="36">
        <f t="shared" si="35"/>
        <v>-12.5</v>
      </c>
    </row>
    <row r="192" spans="1:10" x14ac:dyDescent="0.25">
      <c r="A192" s="19">
        <f t="shared" si="31"/>
        <v>182</v>
      </c>
      <c r="B192" s="20">
        <f t="shared" si="28"/>
        <v>2547</v>
      </c>
      <c r="C192" s="22">
        <f t="shared" si="29"/>
        <v>2.0255920791280774E-11</v>
      </c>
      <c r="D192" s="23">
        <f t="shared" si="32"/>
        <v>-12.068965517241562</v>
      </c>
      <c r="E192" s="21">
        <f t="shared" si="38"/>
        <v>0.99999999985242027</v>
      </c>
      <c r="F192" s="42">
        <f t="shared" si="33"/>
        <v>2556.5130056085718</v>
      </c>
      <c r="G192" s="32">
        <f t="shared" si="36"/>
        <v>33.811926605504588</v>
      </c>
      <c r="H192" s="33">
        <f t="shared" si="37"/>
        <v>0.9999999999999879</v>
      </c>
      <c r="I192" s="22">
        <f t="shared" si="34"/>
        <v>2.55351295663786E-15</v>
      </c>
      <c r="J192" s="36">
        <f t="shared" si="35"/>
        <v>-17.857142857142858</v>
      </c>
    </row>
    <row r="193" spans="1:10" x14ac:dyDescent="0.25">
      <c r="A193" s="19">
        <f t="shared" si="31"/>
        <v>183</v>
      </c>
      <c r="B193" s="20">
        <f t="shared" si="28"/>
        <v>2561</v>
      </c>
      <c r="C193" s="22">
        <f t="shared" si="29"/>
        <v>1.7811240695781398E-11</v>
      </c>
      <c r="D193" s="23">
        <f t="shared" si="32"/>
        <v>-12.06896551724124</v>
      </c>
      <c r="E193" s="21">
        <f t="shared" si="38"/>
        <v>0.99999999987023147</v>
      </c>
      <c r="F193" s="42">
        <f t="shared" si="33"/>
        <v>2570.5130056085718</v>
      </c>
      <c r="G193" s="32">
        <f t="shared" si="36"/>
        <v>34.0045871559633</v>
      </c>
      <c r="H193" s="33">
        <f t="shared" si="37"/>
        <v>0.99999999999999001</v>
      </c>
      <c r="I193" s="22">
        <f t="shared" si="34"/>
        <v>2.1094237467877974E-15</v>
      </c>
      <c r="J193" s="36">
        <f t="shared" si="35"/>
        <v>-17.391304347826086</v>
      </c>
    </row>
    <row r="194" spans="1:10" x14ac:dyDescent="0.25">
      <c r="A194" s="19">
        <f t="shared" si="31"/>
        <v>184</v>
      </c>
      <c r="B194" s="20">
        <f t="shared" si="28"/>
        <v>2575</v>
      </c>
      <c r="C194" s="22">
        <f t="shared" si="29"/>
        <v>1.56616081980147E-11</v>
      </c>
      <c r="D194" s="23">
        <f t="shared" si="32"/>
        <v>-12.068965517241251</v>
      </c>
      <c r="E194" s="21">
        <f t="shared" si="38"/>
        <v>0.99999999988589305</v>
      </c>
      <c r="F194" s="42">
        <f t="shared" si="33"/>
        <v>2584.5130056085718</v>
      </c>
      <c r="G194" s="32">
        <f t="shared" si="36"/>
        <v>34.197247706422019</v>
      </c>
      <c r="H194" s="33">
        <f t="shared" si="37"/>
        <v>0.99999999999999178</v>
      </c>
      <c r="I194" s="22">
        <f t="shared" si="34"/>
        <v>1.7763568394002505E-15</v>
      </c>
      <c r="J194" s="36">
        <f t="shared" si="35"/>
        <v>-15.789473684210526</v>
      </c>
    </row>
    <row r="195" spans="1:10" x14ac:dyDescent="0.25">
      <c r="A195" s="19">
        <f t="shared" si="31"/>
        <v>185</v>
      </c>
      <c r="B195" s="20">
        <f t="shared" si="28"/>
        <v>2589</v>
      </c>
      <c r="C195" s="22">
        <f t="shared" si="29"/>
        <v>1.3771414105150831E-11</v>
      </c>
      <c r="D195" s="23">
        <f t="shared" si="32"/>
        <v>-12.068965517241546</v>
      </c>
      <c r="E195" s="21">
        <f t="shared" si="38"/>
        <v>0.99999999989966448</v>
      </c>
      <c r="F195" s="42">
        <f t="shared" si="33"/>
        <v>2598.5130056085718</v>
      </c>
      <c r="G195" s="32">
        <f t="shared" si="36"/>
        <v>34.38990825688073</v>
      </c>
      <c r="H195" s="33">
        <f t="shared" si="37"/>
        <v>0.99999999999999312</v>
      </c>
      <c r="I195" s="22">
        <f t="shared" si="34"/>
        <v>1.3322676295501878E-15</v>
      </c>
      <c r="J195" s="36">
        <f t="shared" si="35"/>
        <v>-25</v>
      </c>
    </row>
    <row r="196" spans="1:10" x14ac:dyDescent="0.25">
      <c r="A196" s="19">
        <f t="shared" si="31"/>
        <v>186</v>
      </c>
      <c r="B196" s="20">
        <f t="shared" si="28"/>
        <v>2603</v>
      </c>
      <c r="C196" s="22">
        <f t="shared" si="29"/>
        <v>1.2109346885563679E-11</v>
      </c>
      <c r="D196" s="23">
        <f t="shared" si="32"/>
        <v>-12.068965517241256</v>
      </c>
      <c r="E196" s="21">
        <f t="shared" si="38"/>
        <v>0.9999999999117738</v>
      </c>
      <c r="F196" s="42">
        <f t="shared" si="33"/>
        <v>2612.5130056085718</v>
      </c>
      <c r="G196" s="32">
        <f t="shared" si="36"/>
        <v>34.582568807339449</v>
      </c>
      <c r="H196" s="33">
        <f t="shared" si="37"/>
        <v>0.99999999999999434</v>
      </c>
      <c r="I196" s="22">
        <f t="shared" si="34"/>
        <v>1.2212453270876722E-15</v>
      </c>
      <c r="J196" s="36">
        <f t="shared" si="35"/>
        <v>-8.3333333333333339</v>
      </c>
    </row>
    <row r="197" spans="1:10" x14ac:dyDescent="0.25">
      <c r="A197" s="19">
        <f t="shared" si="31"/>
        <v>187</v>
      </c>
      <c r="B197" s="20">
        <f t="shared" si="28"/>
        <v>2617</v>
      </c>
      <c r="C197" s="22">
        <f t="shared" si="29"/>
        <v>1.0647873985581835E-11</v>
      </c>
      <c r="D197" s="23">
        <f t="shared" si="32"/>
        <v>-12.068965517241546</v>
      </c>
      <c r="E197" s="21">
        <f t="shared" si="38"/>
        <v>0.99999999992242172</v>
      </c>
      <c r="F197" s="42">
        <f t="shared" si="33"/>
        <v>2626.5130056085718</v>
      </c>
      <c r="G197" s="32">
        <f t="shared" si="36"/>
        <v>34.77522935779816</v>
      </c>
      <c r="H197" s="33">
        <f t="shared" si="37"/>
        <v>0.99999999999999534</v>
      </c>
      <c r="I197" s="22">
        <f t="shared" si="34"/>
        <v>9.9920072216264089E-16</v>
      </c>
      <c r="J197" s="36">
        <f t="shared" si="35"/>
        <v>-18.181818181818183</v>
      </c>
    </row>
    <row r="198" spans="1:10" x14ac:dyDescent="0.25">
      <c r="A198" s="19">
        <f t="shared" ref="A198:A209" si="39">A197+1</f>
        <v>188</v>
      </c>
      <c r="B198" s="20">
        <f t="shared" si="28"/>
        <v>2631</v>
      </c>
      <c r="C198" s="22">
        <f t="shared" ref="C198:C209" si="40">$B$7*EXP($B$8*(A198-$B$4))</f>
        <v>9.3627857459426608E-12</v>
      </c>
      <c r="D198" s="23">
        <f t="shared" si="32"/>
        <v>-12.068965517241262</v>
      </c>
      <c r="E198" s="21">
        <f t="shared" si="38"/>
        <v>0.99999999993178446</v>
      </c>
      <c r="F198" s="42">
        <f t="shared" ref="F198:F209" si="41">F197+14</f>
        <v>2640.5130056085718</v>
      </c>
      <c r="G198" s="32">
        <f t="shared" ref="G198:G207" si="42">(B198-$H$6)/$H$7</f>
        <v>34.967889908256879</v>
      </c>
      <c r="H198" s="33">
        <f t="shared" si="37"/>
        <v>0.99999999999999611</v>
      </c>
      <c r="I198" s="22">
        <f t="shared" si="34"/>
        <v>0</v>
      </c>
      <c r="J198" s="36">
        <f t="shared" si="35"/>
        <v>-100</v>
      </c>
    </row>
    <row r="199" spans="1:10" x14ac:dyDescent="0.25">
      <c r="A199" s="19">
        <f t="shared" si="39"/>
        <v>189</v>
      </c>
      <c r="B199" s="20">
        <f t="shared" si="28"/>
        <v>2645</v>
      </c>
      <c r="C199" s="22">
        <f t="shared" si="40"/>
        <v>8.2327943628116344E-12</v>
      </c>
      <c r="D199" s="23">
        <f t="shared" si="32"/>
        <v>-12.068965517241546</v>
      </c>
      <c r="E199" s="21">
        <f t="shared" si="38"/>
        <v>0.9999999999400172</v>
      </c>
      <c r="F199" s="42">
        <f t="shared" si="41"/>
        <v>2654.5130056085718</v>
      </c>
      <c r="G199" s="32">
        <f t="shared" si="42"/>
        <v>35.160550458715591</v>
      </c>
      <c r="H199" s="33">
        <f t="shared" si="37"/>
        <v>0.99999999999999678</v>
      </c>
      <c r="I199" s="22">
        <f t="shared" si="34"/>
        <v>0</v>
      </c>
      <c r="J199" s="36" t="e">
        <f t="shared" si="35"/>
        <v>#DIV/0!</v>
      </c>
    </row>
    <row r="200" spans="1:10" x14ac:dyDescent="0.25">
      <c r="A200" s="19">
        <f t="shared" si="39"/>
        <v>190</v>
      </c>
      <c r="B200" s="20">
        <f t="shared" si="28"/>
        <v>2659</v>
      </c>
      <c r="C200" s="22">
        <f t="shared" si="40"/>
        <v>7.2391812500585171E-12</v>
      </c>
      <c r="D200" s="23">
        <f t="shared" si="32"/>
        <v>-12.068965517241246</v>
      </c>
      <c r="E200" s="21">
        <f t="shared" si="38"/>
        <v>0.99999999994725641</v>
      </c>
      <c r="F200" s="42">
        <f t="shared" si="41"/>
        <v>2668.5130056085718</v>
      </c>
      <c r="G200" s="32">
        <f t="shared" si="42"/>
        <v>35.353211009174309</v>
      </c>
      <c r="H200" s="33">
        <f t="shared" si="37"/>
        <v>0.99999999999999734</v>
      </c>
      <c r="I200" s="22">
        <f t="shared" si="34"/>
        <v>0</v>
      </c>
      <c r="J200" s="36" t="e">
        <f t="shared" si="35"/>
        <v>#DIV/0!</v>
      </c>
    </row>
    <row r="201" spans="1:10" x14ac:dyDescent="0.25">
      <c r="A201" s="19">
        <f t="shared" si="39"/>
        <v>191</v>
      </c>
      <c r="B201" s="20">
        <f t="shared" si="28"/>
        <v>2673</v>
      </c>
      <c r="C201" s="22">
        <f t="shared" si="40"/>
        <v>6.3654869612583615E-12</v>
      </c>
      <c r="D201" s="23">
        <f t="shared" si="32"/>
        <v>-12.068965517241237</v>
      </c>
      <c r="E201" s="21">
        <f t="shared" si="38"/>
        <v>0.99999999995362188</v>
      </c>
      <c r="F201" s="42">
        <f t="shared" si="41"/>
        <v>2682.5130056085718</v>
      </c>
      <c r="G201" s="32">
        <f t="shared" si="42"/>
        <v>35.545871559633028</v>
      </c>
      <c r="H201" s="33">
        <f t="shared" si="37"/>
        <v>0.99999999999999778</v>
      </c>
      <c r="I201" s="22">
        <f t="shared" si="34"/>
        <v>0</v>
      </c>
      <c r="J201" s="36" t="e">
        <f t="shared" si="35"/>
        <v>#DIV/0!</v>
      </c>
    </row>
    <row r="202" spans="1:10" x14ac:dyDescent="0.25">
      <c r="A202" s="19">
        <f t="shared" si="39"/>
        <v>192</v>
      </c>
      <c r="B202" s="20">
        <f t="shared" si="28"/>
        <v>2687</v>
      </c>
      <c r="C202" s="22">
        <f t="shared" si="40"/>
        <v>5.5972385348995813E-12</v>
      </c>
      <c r="D202" s="23">
        <f t="shared" si="32"/>
        <v>-12.068965517241576</v>
      </c>
      <c r="E202" s="21">
        <f t="shared" si="38"/>
        <v>0.99999999995921907</v>
      </c>
      <c r="F202" s="42">
        <f t="shared" si="41"/>
        <v>2696.5130056085718</v>
      </c>
      <c r="G202" s="32">
        <f t="shared" si="42"/>
        <v>35.738532110091739</v>
      </c>
      <c r="H202" s="33">
        <f t="shared" si="37"/>
        <v>0.99999999999999822</v>
      </c>
      <c r="I202" s="22">
        <f t="shared" si="34"/>
        <v>0</v>
      </c>
      <c r="J202" s="36" t="e">
        <f t="shared" si="35"/>
        <v>#DIV/0!</v>
      </c>
    </row>
    <row r="203" spans="1:10" x14ac:dyDescent="0.25">
      <c r="A203" s="19">
        <f t="shared" si="39"/>
        <v>193</v>
      </c>
      <c r="B203" s="20">
        <f t="shared" si="28"/>
        <v>2701</v>
      </c>
      <c r="C203" s="22">
        <f t="shared" si="40"/>
        <v>4.921709746204812E-12</v>
      </c>
      <c r="D203" s="23">
        <f t="shared" si="32"/>
        <v>-12.06896551724124</v>
      </c>
      <c r="E203" s="21">
        <f t="shared" si="38"/>
        <v>0.9999999999641408</v>
      </c>
      <c r="F203" s="42">
        <f t="shared" si="41"/>
        <v>2710.5130056085718</v>
      </c>
      <c r="G203" s="32">
        <f t="shared" si="42"/>
        <v>35.931192660550458</v>
      </c>
      <c r="H203" s="33">
        <f t="shared" si="37"/>
        <v>0.99999999999999845</v>
      </c>
      <c r="I203" s="22">
        <f t="shared" si="34"/>
        <v>0</v>
      </c>
      <c r="J203" s="36" t="e">
        <f t="shared" si="35"/>
        <v>#DIV/0!</v>
      </c>
    </row>
    <row r="204" spans="1:10" x14ac:dyDescent="0.25">
      <c r="A204" s="19">
        <f t="shared" si="39"/>
        <v>194</v>
      </c>
      <c r="B204" s="20">
        <f t="shared" si="28"/>
        <v>2715</v>
      </c>
      <c r="C204" s="22">
        <f t="shared" si="40"/>
        <v>4.3277102940766365E-12</v>
      </c>
      <c r="D204" s="23">
        <f t="shared" si="32"/>
        <v>-12.068965517241553</v>
      </c>
      <c r="E204" s="21">
        <f t="shared" si="38"/>
        <v>0.99999999996846856</v>
      </c>
      <c r="F204" s="42">
        <f t="shared" si="41"/>
        <v>2724.5130056085718</v>
      </c>
      <c r="G204" s="32">
        <f t="shared" si="42"/>
        <v>36.12385321100917</v>
      </c>
      <c r="H204" s="33">
        <f t="shared" si="37"/>
        <v>0.99999999999999878</v>
      </c>
      <c r="I204" s="22">
        <f t="shared" si="34"/>
        <v>0</v>
      </c>
      <c r="J204" s="36" t="e">
        <f t="shared" si="35"/>
        <v>#DIV/0!</v>
      </c>
    </row>
    <row r="205" spans="1:10" x14ac:dyDescent="0.25">
      <c r="A205" s="19">
        <f t="shared" si="39"/>
        <v>195</v>
      </c>
      <c r="B205" s="20">
        <f t="shared" si="28"/>
        <v>2729</v>
      </c>
      <c r="C205" s="22">
        <f t="shared" si="40"/>
        <v>3.8054004309984272E-12</v>
      </c>
      <c r="D205" s="23">
        <f t="shared" si="32"/>
        <v>-12.068965517241253</v>
      </c>
      <c r="E205" s="21">
        <f t="shared" si="38"/>
        <v>0.99999999997227396</v>
      </c>
      <c r="F205" s="42">
        <f t="shared" si="41"/>
        <v>2738.5130056085718</v>
      </c>
      <c r="G205" s="32">
        <f t="shared" si="42"/>
        <v>36.316513761467888</v>
      </c>
      <c r="H205" s="33">
        <f t="shared" si="37"/>
        <v>0.999999999999999</v>
      </c>
      <c r="I205" s="22">
        <f t="shared" si="34"/>
        <v>0</v>
      </c>
      <c r="J205" s="36" t="e">
        <f t="shared" si="35"/>
        <v>#DIV/0!</v>
      </c>
    </row>
    <row r="206" spans="1:10" x14ac:dyDescent="0.25">
      <c r="A206" s="19">
        <f t="shared" si="39"/>
        <v>196</v>
      </c>
      <c r="B206" s="20">
        <f t="shared" si="28"/>
        <v>2743</v>
      </c>
      <c r="C206" s="22">
        <f t="shared" si="40"/>
        <v>3.3461279651882659E-12</v>
      </c>
      <c r="D206" s="23">
        <f t="shared" si="32"/>
        <v>-12.068965517241542</v>
      </c>
      <c r="E206" s="21">
        <f t="shared" si="38"/>
        <v>0.99999999997562006</v>
      </c>
      <c r="F206" s="42">
        <f t="shared" si="41"/>
        <v>2752.5130056085718</v>
      </c>
      <c r="G206" s="32">
        <f t="shared" si="42"/>
        <v>36.5091743119266</v>
      </c>
      <c r="H206" s="33">
        <f t="shared" si="37"/>
        <v>0.99999999999999911</v>
      </c>
      <c r="I206" s="22">
        <f t="shared" si="34"/>
        <v>0</v>
      </c>
      <c r="J206" s="36" t="e">
        <f t="shared" si="35"/>
        <v>#DIV/0!</v>
      </c>
    </row>
    <row r="207" spans="1:10" x14ac:dyDescent="0.25">
      <c r="A207" s="19">
        <f t="shared" si="39"/>
        <v>197</v>
      </c>
      <c r="B207" s="20">
        <f t="shared" si="28"/>
        <v>2757</v>
      </c>
      <c r="C207" s="22">
        <f t="shared" si="40"/>
        <v>2.9422849349069276E-12</v>
      </c>
      <c r="D207" s="23">
        <f t="shared" si="32"/>
        <v>-12.068965517241258</v>
      </c>
      <c r="E207" s="21">
        <f t="shared" si="38"/>
        <v>0.99999999997856237</v>
      </c>
      <c r="F207" s="42">
        <f t="shared" si="41"/>
        <v>2766.5130056085718</v>
      </c>
      <c r="G207" s="32">
        <f t="shared" si="42"/>
        <v>36.701834862385319</v>
      </c>
      <c r="H207" s="33">
        <f t="shared" si="37"/>
        <v>0.99999999999999933</v>
      </c>
      <c r="I207" s="22">
        <f t="shared" si="34"/>
        <v>0</v>
      </c>
      <c r="J207" s="36" t="e">
        <f t="shared" si="35"/>
        <v>#DIV/0!</v>
      </c>
    </row>
    <row r="208" spans="1:10" x14ac:dyDescent="0.25">
      <c r="A208" s="19">
        <f t="shared" si="39"/>
        <v>198</v>
      </c>
      <c r="B208" s="20">
        <f t="shared" si="28"/>
        <v>2771</v>
      </c>
      <c r="C208" s="22">
        <f t="shared" si="40"/>
        <v>2.5871815806940177E-12</v>
      </c>
      <c r="D208" s="23">
        <f t="shared" si="32"/>
        <v>-12.068965517241544</v>
      </c>
      <c r="E208" s="21">
        <f t="shared" si="38"/>
        <v>0.99999999998114952</v>
      </c>
      <c r="F208" s="42">
        <f t="shared" si="41"/>
        <v>2780.5130056085718</v>
      </c>
      <c r="G208" s="32">
        <f>(B208-$H$6)/$H$7</f>
        <v>36.894495412844037</v>
      </c>
      <c r="H208" s="33">
        <f t="shared" si="37"/>
        <v>0.99999999999999944</v>
      </c>
      <c r="I208" s="22">
        <f t="shared" si="34"/>
        <v>0</v>
      </c>
      <c r="J208" s="36" t="e">
        <f t="shared" si="35"/>
        <v>#DIV/0!</v>
      </c>
    </row>
    <row r="209" spans="1:10" x14ac:dyDescent="0.25">
      <c r="A209" s="19">
        <f t="shared" si="39"/>
        <v>199</v>
      </c>
      <c r="B209" s="20">
        <f t="shared" si="28"/>
        <v>2785</v>
      </c>
      <c r="C209" s="22">
        <f t="shared" si="40"/>
        <v>2.2749355278516396E-12</v>
      </c>
      <c r="D209" s="23">
        <f t="shared" si="32"/>
        <v>-12.068965517241251</v>
      </c>
      <c r="E209" s="21">
        <f t="shared" si="38"/>
        <v>0.99999999998342448</v>
      </c>
      <c r="F209" s="42">
        <f t="shared" si="41"/>
        <v>2794.5130056085718</v>
      </c>
      <c r="G209" s="32">
        <f>(B209-$H$6)/$H$7</f>
        <v>37.087155963302749</v>
      </c>
      <c r="H209" s="33">
        <f t="shared" si="37"/>
        <v>0.99999999999999956</v>
      </c>
      <c r="I209" s="22">
        <f t="shared" si="34"/>
        <v>0</v>
      </c>
      <c r="J209" s="36" t="e">
        <f t="shared" si="35"/>
        <v>#DIV/0!</v>
      </c>
    </row>
    <row r="210" spans="1:10" ht="13.8" thickBot="1" x14ac:dyDescent="0.3">
      <c r="A210" s="24">
        <f>A209+1</f>
        <v>200</v>
      </c>
      <c r="B210" s="25">
        <f>14*A210+$B$6</f>
        <v>2799</v>
      </c>
      <c r="C210" s="26">
        <f>$B$7*EXP($B$8*(A210-$B$4))</f>
        <v>2.0003743434557549E-12</v>
      </c>
      <c r="D210" s="27">
        <f t="shared" si="32"/>
        <v>-12.068965517241253</v>
      </c>
      <c r="E210" s="28">
        <f t="shared" si="38"/>
        <v>0.99999999998542488</v>
      </c>
      <c r="F210" s="43">
        <f>F209+14</f>
        <v>2808.5130056085718</v>
      </c>
      <c r="G210" s="37">
        <f>(B210-$H$6)/$H$7</f>
        <v>37.279816513761467</v>
      </c>
      <c r="H210" s="38">
        <f t="shared" si="37"/>
        <v>0.99999999999999956</v>
      </c>
      <c r="I210" s="26">
        <f t="shared" si="34"/>
        <v>0</v>
      </c>
      <c r="J210" s="39" t="e">
        <f t="shared" si="35"/>
        <v>#DIV/0!</v>
      </c>
    </row>
  </sheetData>
  <mergeCells count="2">
    <mergeCell ref="A13:E13"/>
    <mergeCell ref="F13:J13"/>
  </mergeCells>
  <phoneticPr fontId="3" type="noConversion"/>
  <pageMargins left="0.75" right="0.75" top="1" bottom="1" header="0.5" footer="0.5"/>
  <pageSetup paperSize="9" orientation="portrait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Exponential-Dist</vt:lpstr>
      <vt:lpstr>Sheet2</vt:lpstr>
      <vt:lpstr>Sheet3</vt:lpstr>
      <vt:lpstr>zi(Mi)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</dc:creator>
  <cp:lastModifiedBy>Curtis Hays Whitson</cp:lastModifiedBy>
  <dcterms:created xsi:type="dcterms:W3CDTF">2013-11-24T13:28:49Z</dcterms:created>
  <dcterms:modified xsi:type="dcterms:W3CDTF">2016-02-26T13:09:32Z</dcterms:modified>
</cp:coreProperties>
</file>