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7485" activeTab="2"/>
  </bookViews>
  <sheets>
    <sheet name="p(t)" sheetId="1" r:id="rId1"/>
    <sheet name="p(RFg)" sheetId="2" r:id="rId2"/>
    <sheet name="qg(t)" sheetId="3" r:id="rId3"/>
    <sheet name="Calcs" sheetId="4" r:id="rId4"/>
    <sheet name="Sheet2" sheetId="5" r:id="rId5"/>
  </sheets>
  <definedNames/>
  <calcPr fullCalcOnLoad="1"/>
</workbook>
</file>

<file path=xl/comments4.xml><?xml version="1.0" encoding="utf-8"?>
<comments xmlns="http://schemas.openxmlformats.org/spreadsheetml/2006/main">
  <authors>
    <author>Curtis</author>
  </authors>
  <commentList>
    <comment ref="B23" authorId="0">
      <text>
        <r>
          <rPr>
            <b/>
            <sz val="9"/>
            <rFont val="Tahoma"/>
            <family val="0"/>
          </rPr>
          <t>Curtis:</t>
        </r>
        <r>
          <rPr>
            <sz val="9"/>
            <rFont val="Tahoma"/>
            <family val="0"/>
          </rPr>
          <t xml:space="preserve">
CT=1.87E5 for 6" ID.
</t>
        </r>
      </text>
    </comment>
    <comment ref="B20" authorId="0">
      <text>
        <r>
          <rPr>
            <b/>
            <sz val="9"/>
            <rFont val="Tahoma"/>
            <family val="0"/>
          </rPr>
          <t>Curtis:</t>
        </r>
        <r>
          <rPr>
            <sz val="9"/>
            <rFont val="Tahoma"/>
            <family val="0"/>
          </rPr>
          <t xml:space="preserve">
Skin=0 A=0.008
</t>
        </r>
      </text>
    </comment>
  </commentList>
</comments>
</file>

<file path=xl/sharedStrings.xml><?xml version="1.0" encoding="utf-8"?>
<sst xmlns="http://schemas.openxmlformats.org/spreadsheetml/2006/main" count="94" uniqueCount="68">
  <si>
    <t>Production Forecasting In-Class Exercise</t>
  </si>
  <si>
    <t>Curtis Hays Whitson</t>
  </si>
  <si>
    <t>Nov. 13, 2012</t>
  </si>
  <si>
    <t>Material Balance Input Data</t>
  </si>
  <si>
    <t>Rate Equation Data</t>
  </si>
  <si>
    <t>General Data</t>
  </si>
  <si>
    <t>Initial Reservoir Pressure</t>
  </si>
  <si>
    <t>Temperature</t>
  </si>
  <si>
    <t>True Vertical Depth</t>
  </si>
  <si>
    <t>psia</t>
  </si>
  <si>
    <t>F</t>
  </si>
  <si>
    <t>ft</t>
  </si>
  <si>
    <t>bara</t>
  </si>
  <si>
    <t>C</t>
  </si>
  <si>
    <t>m</t>
  </si>
  <si>
    <t>Total Compressibility (ce)</t>
  </si>
  <si>
    <t>Water Volume Constant (M)</t>
  </si>
  <si>
    <t>Initial Gas In Place (G)</t>
  </si>
  <si>
    <t>Tubing (inner) Diameter</t>
  </si>
  <si>
    <t>in</t>
  </si>
  <si>
    <t>mm</t>
  </si>
  <si>
    <t>exp(S/2) Static Gas Column Constant</t>
  </si>
  <si>
    <t>scf</t>
  </si>
  <si>
    <t>1/psi</t>
  </si>
  <si>
    <t>Tubing Rate Constant (CT)</t>
  </si>
  <si>
    <t>scf/D/psi</t>
  </si>
  <si>
    <t>Darcy Rate Constant AR (undamaged well)</t>
  </si>
  <si>
    <t>non-Darcy Rate Constant BR</t>
  </si>
  <si>
    <t>BWH</t>
  </si>
  <si>
    <t>AWH</t>
  </si>
  <si>
    <r>
      <t xml:space="preserve">Wellhead Backpressure Equation : </t>
    </r>
    <r>
      <rPr>
        <sz val="10"/>
        <rFont val="Arial"/>
        <family val="2"/>
      </rPr>
      <t>using Pc and Pt (surface datum pressures)</t>
    </r>
  </si>
  <si>
    <t>Water Compressibility</t>
  </si>
  <si>
    <t>Rock Compressibility</t>
  </si>
  <si>
    <t>Connate Water Saturation (Swc)</t>
  </si>
  <si>
    <t>Minimum Tubinghead Flowing Pressure (ptmin)</t>
  </si>
  <si>
    <t>Production Demands / Constraints</t>
  </si>
  <si>
    <t>Daily Contract Quota (DCQ)</t>
  </si>
  <si>
    <t>% IGIP/yr</t>
  </si>
  <si>
    <t>DCQ</t>
  </si>
  <si>
    <t>scf/D</t>
  </si>
  <si>
    <t>Contract Duration (Plateau Time)</t>
  </si>
  <si>
    <t>years</t>
  </si>
  <si>
    <t>Time</t>
  </si>
  <si>
    <t>days</t>
  </si>
  <si>
    <t>months</t>
  </si>
  <si>
    <t>Time Increment</t>
  </si>
  <si>
    <t>pR</t>
  </si>
  <si>
    <t>pc</t>
  </si>
  <si>
    <t>qgmax,w</t>
  </si>
  <si>
    <t>Nw</t>
  </si>
  <si>
    <t>Sm3</t>
  </si>
  <si>
    <t>1/bar</t>
  </si>
  <si>
    <t>Sm3/d/bar</t>
  </si>
  <si>
    <t>Nw*</t>
  </si>
  <si>
    <t>Gp</t>
  </si>
  <si>
    <t>dGp</t>
  </si>
  <si>
    <t>End TS</t>
  </si>
  <si>
    <t>Gp/G</t>
  </si>
  <si>
    <t>%</t>
  </si>
  <si>
    <t>pt</t>
  </si>
  <si>
    <t>pw</t>
  </si>
  <si>
    <t>Maximum Wells Needed</t>
  </si>
  <si>
    <t>Upper Limit on ptmin (Maximum Feasible)</t>
  </si>
  <si>
    <t>Sm3/d</t>
  </si>
  <si>
    <t>Surface Shutin Pressure (pc) at End Plateau: =((-(1-B17*B7)+SQRT((1-B17*B7)^2-4*(B17)*B7*(1-B33/100*B35)))/(2*(-B17)))/B24</t>
  </si>
  <si>
    <t>qgField</t>
  </si>
  <si>
    <t>MMscf/D</t>
  </si>
  <si>
    <t>Design Skin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</si>
</sst>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6"/>
      <name val="Arial"/>
      <family val="2"/>
    </font>
    <font>
      <sz val="15.5"/>
      <name val="Arial"/>
      <family val="2"/>
    </font>
    <font>
      <sz val="14"/>
      <name val="Arial"/>
      <family val="2"/>
    </font>
    <font>
      <sz val="10"/>
      <color indexed="17"/>
      <name val="Arial"/>
      <family val="0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 quotePrefix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1825"/>
          <c:w val="0.8782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Reservoir Average (pR)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Calcs!$D$43:$D$343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Calcs!$E$43:$E$343</c:f>
              <c:numCache>
                <c:ptCount val="301"/>
                <c:pt idx="0">
                  <c:v>2200</c:v>
                </c:pt>
                <c:pt idx="1">
                  <c:v>2192.7879117790026</c:v>
                </c:pt>
                <c:pt idx="2">
                  <c:v>2185.575039064944</c:v>
                </c:pt>
                <c:pt idx="3">
                  <c:v>2178.3613816018087</c:v>
                </c:pt>
                <c:pt idx="4">
                  <c:v>2171.146939133351</c:v>
                </c:pt>
                <c:pt idx="5">
                  <c:v>2163.93171140327</c:v>
                </c:pt>
                <c:pt idx="6">
                  <c:v>2156.715698155089</c:v>
                </c:pt>
                <c:pt idx="7">
                  <c:v>2149.4988991321875</c:v>
                </c:pt>
                <c:pt idx="8">
                  <c:v>2142.281314077814</c:v>
                </c:pt>
                <c:pt idx="9">
                  <c:v>2135.0629427350873</c:v>
                </c:pt>
                <c:pt idx="10">
                  <c:v>2127.8437848469516</c:v>
                </c:pt>
                <c:pt idx="11">
                  <c:v>2120.623840156266</c:v>
                </c:pt>
                <c:pt idx="12">
                  <c:v>2113.4031084056987</c:v>
                </c:pt>
                <c:pt idx="13">
                  <c:v>2106.1815893377902</c:v>
                </c:pt>
                <c:pt idx="14">
                  <c:v>2098.9592826949633</c:v>
                </c:pt>
                <c:pt idx="15">
                  <c:v>2091.736188219482</c:v>
                </c:pt>
                <c:pt idx="16">
                  <c:v>2084.512305653466</c:v>
                </c:pt>
                <c:pt idx="17">
                  <c:v>2077.2876347388897</c:v>
                </c:pt>
                <c:pt idx="18">
                  <c:v>2070.0621752176257</c:v>
                </c:pt>
                <c:pt idx="19">
                  <c:v>2062.835926831345</c:v>
                </c:pt>
                <c:pt idx="20">
                  <c:v>2055.608889321646</c:v>
                </c:pt>
                <c:pt idx="21">
                  <c:v>2048.3810624299235</c:v>
                </c:pt>
                <c:pt idx="22">
                  <c:v>2041.1524458974566</c:v>
                </c:pt>
                <c:pt idx="23">
                  <c:v>2033.9230394653948</c:v>
                </c:pt>
                <c:pt idx="24">
                  <c:v>2026.6928428747278</c:v>
                </c:pt>
                <c:pt idx="25">
                  <c:v>2019.461855866315</c:v>
                </c:pt>
                <c:pt idx="26">
                  <c:v>2012.2300781808713</c:v>
                </c:pt>
                <c:pt idx="27">
                  <c:v>2004.997509558966</c:v>
                </c:pt>
                <c:pt idx="28">
                  <c:v>1997.764149741039</c:v>
                </c:pt>
                <c:pt idx="29">
                  <c:v>1990.5299984673563</c:v>
                </c:pt>
                <c:pt idx="30">
                  <c:v>1983.2950554780818</c:v>
                </c:pt>
                <c:pt idx="31">
                  <c:v>1976.0593205132207</c:v>
                </c:pt>
                <c:pt idx="32">
                  <c:v>1968.8227933126188</c:v>
                </c:pt>
                <c:pt idx="33">
                  <c:v>1961.5854736160206</c:v>
                </c:pt>
                <c:pt idx="34">
                  <c:v>1954.3473611629677</c:v>
                </c:pt>
                <c:pt idx="35">
                  <c:v>1947.108455692915</c:v>
                </c:pt>
                <c:pt idx="36">
                  <c:v>1939.8687569451577</c:v>
                </c:pt>
                <c:pt idx="37">
                  <c:v>1932.6282646588324</c:v>
                </c:pt>
                <c:pt idx="38">
                  <c:v>1925.3869785729446</c:v>
                </c:pt>
                <c:pt idx="39">
                  <c:v>1918.1448984263702</c:v>
                </c:pt>
                <c:pt idx="40">
                  <c:v>1910.9020239578108</c:v>
                </c:pt>
                <c:pt idx="41">
                  <c:v>1903.6583549058523</c:v>
                </c:pt>
                <c:pt idx="42">
                  <c:v>1896.4138910089212</c:v>
                </c:pt>
                <c:pt idx="43">
                  <c:v>1889.168632005314</c:v>
                </c:pt>
                <c:pt idx="44">
                  <c:v>1881.9225776331677</c:v>
                </c:pt>
                <c:pt idx="45">
                  <c:v>1874.675727630489</c:v>
                </c:pt>
                <c:pt idx="46">
                  <c:v>1867.4280817351253</c:v>
                </c:pt>
                <c:pt idx="47">
                  <c:v>1860.1796396847933</c:v>
                </c:pt>
                <c:pt idx="48">
                  <c:v>1852.93040121708</c:v>
                </c:pt>
                <c:pt idx="49">
                  <c:v>1845.680366069384</c:v>
                </c:pt>
                <c:pt idx="50">
                  <c:v>1838.4295339790024</c:v>
                </c:pt>
                <c:pt idx="51">
                  <c:v>1831.1779046830582</c:v>
                </c:pt>
                <c:pt idx="52">
                  <c:v>1823.925477918559</c:v>
                </c:pt>
                <c:pt idx="53">
                  <c:v>1816.6722534223384</c:v>
                </c:pt>
                <c:pt idx="54">
                  <c:v>1809.4182309311145</c:v>
                </c:pt>
                <c:pt idx="55">
                  <c:v>1802.1634101814168</c:v>
                </c:pt>
                <c:pt idx="56">
                  <c:v>1794.907790909688</c:v>
                </c:pt>
                <c:pt idx="57">
                  <c:v>1787.6513728521682</c:v>
                </c:pt>
                <c:pt idx="58">
                  <c:v>1780.39415574501</c:v>
                </c:pt>
                <c:pt idx="59">
                  <c:v>1773.1361393241789</c:v>
                </c:pt>
                <c:pt idx="60">
                  <c:v>1765.8773233254801</c:v>
                </c:pt>
                <c:pt idx="61">
                  <c:v>1758.617707484632</c:v>
                </c:pt>
                <c:pt idx="62">
                  <c:v>1751.3572915371656</c:v>
                </c:pt>
                <c:pt idx="63">
                  <c:v>1744.0960752184803</c:v>
                </c:pt>
                <c:pt idx="64">
                  <c:v>1736.834058263803</c:v>
                </c:pt>
                <c:pt idx="65">
                  <c:v>1729.5712404082583</c:v>
                </c:pt>
                <c:pt idx="66">
                  <c:v>1722.307621386797</c:v>
                </c:pt>
                <c:pt idx="67">
                  <c:v>1715.0432009342119</c:v>
                </c:pt>
                <c:pt idx="68">
                  <c:v>1707.7779787851925</c:v>
                </c:pt>
                <c:pt idx="69">
                  <c:v>1700.5119546742417</c:v>
                </c:pt>
                <c:pt idx="70">
                  <c:v>1693.2451283357454</c:v>
                </c:pt>
                <c:pt idx="71">
                  <c:v>1685.9774995039168</c:v>
                </c:pt>
                <c:pt idx="72">
                  <c:v>1678.709067912823</c:v>
                </c:pt>
                <c:pt idx="73">
                  <c:v>1671.439833296402</c:v>
                </c:pt>
                <c:pt idx="74">
                  <c:v>1664.1697953884461</c:v>
                </c:pt>
                <c:pt idx="75">
                  <c:v>1656.898953922589</c:v>
                </c:pt>
                <c:pt idx="76">
                  <c:v>1649.6273086323044</c:v>
                </c:pt>
                <c:pt idx="77">
                  <c:v>1642.354859250951</c:v>
                </c:pt>
                <c:pt idx="78">
                  <c:v>1635.0816055117273</c:v>
                </c:pt>
                <c:pt idx="79">
                  <c:v>1627.807547147673</c:v>
                </c:pt>
                <c:pt idx="80">
                  <c:v>1620.5326838916685</c:v>
                </c:pt>
                <c:pt idx="81">
                  <c:v>1613.2570154764928</c:v>
                </c:pt>
                <c:pt idx="82">
                  <c:v>1605.9805416347365</c:v>
                </c:pt>
                <c:pt idx="83">
                  <c:v>1598.7032620988603</c:v>
                </c:pt>
                <c:pt idx="84">
                  <c:v>1591.4251766011505</c:v>
                </c:pt>
                <c:pt idx="85">
                  <c:v>1584.1462848737924</c:v>
                </c:pt>
                <c:pt idx="86">
                  <c:v>1576.866586648783</c:v>
                </c:pt>
                <c:pt idx="87">
                  <c:v>1569.586081657989</c:v>
                </c:pt>
                <c:pt idx="88">
                  <c:v>1562.3047696331323</c:v>
                </c:pt>
                <c:pt idx="89">
                  <c:v>1555.0226503057609</c:v>
                </c:pt>
                <c:pt idx="90">
                  <c:v>1547.739723407307</c:v>
                </c:pt>
                <c:pt idx="91">
                  <c:v>1540.4559886690147</c:v>
                </c:pt>
                <c:pt idx="92">
                  <c:v>1533.1714458220263</c:v>
                </c:pt>
                <c:pt idx="93">
                  <c:v>1525.886094597282</c:v>
                </c:pt>
                <c:pt idx="94">
                  <c:v>1518.5999347256347</c:v>
                </c:pt>
                <c:pt idx="95">
                  <c:v>1511.31296593772</c:v>
                </c:pt>
                <c:pt idx="96">
                  <c:v>1504.0251879641014</c:v>
                </c:pt>
                <c:pt idx="97">
                  <c:v>1496.736600535096</c:v>
                </c:pt>
                <c:pt idx="98">
                  <c:v>1489.447203380963</c:v>
                </c:pt>
                <c:pt idx="99">
                  <c:v>1482.1569962317735</c:v>
                </c:pt>
                <c:pt idx="100">
                  <c:v>1474.8659788174248</c:v>
                </c:pt>
                <c:pt idx="101">
                  <c:v>1467.5741508677124</c:v>
                </c:pt>
                <c:pt idx="102">
                  <c:v>1460.2815121122298</c:v>
                </c:pt>
                <c:pt idx="103">
                  <c:v>1452.9880622804685</c:v>
                </c:pt>
                <c:pt idx="104">
                  <c:v>1445.6938011017467</c:v>
                </c:pt>
                <c:pt idx="105">
                  <c:v>1438.398728305223</c:v>
                </c:pt>
                <c:pt idx="106">
                  <c:v>1431.1028436199256</c:v>
                </c:pt>
                <c:pt idx="107">
                  <c:v>1423.806146774709</c:v>
                </c:pt>
                <c:pt idx="108">
                  <c:v>1416.5086374983123</c:v>
                </c:pt>
                <c:pt idx="109">
                  <c:v>1409.2103155192858</c:v>
                </c:pt>
                <c:pt idx="110">
                  <c:v>1401.9111805660496</c:v>
                </c:pt>
                <c:pt idx="111">
                  <c:v>1394.61123236685</c:v>
                </c:pt>
                <c:pt idx="112">
                  <c:v>1387.3104706498177</c:v>
                </c:pt>
                <c:pt idx="113">
                  <c:v>1380.008895142909</c:v>
                </c:pt>
                <c:pt idx="114">
                  <c:v>1372.7065055739365</c:v>
                </c:pt>
                <c:pt idx="115">
                  <c:v>1365.403301670538</c:v>
                </c:pt>
                <c:pt idx="116">
                  <c:v>1358.0992831602503</c:v>
                </c:pt>
                <c:pt idx="117">
                  <c:v>1350.794449770393</c:v>
                </c:pt>
                <c:pt idx="118">
                  <c:v>1343.488801228184</c:v>
                </c:pt>
                <c:pt idx="119">
                  <c:v>1336.1823372606684</c:v>
                </c:pt>
                <c:pt idx="120">
                  <c:v>1328.8750575947452</c:v>
                </c:pt>
                <c:pt idx="121">
                  <c:v>1321.8152889886292</c:v>
                </c:pt>
                <c:pt idx="122">
                  <c:v>1314.9966366537376</c:v>
                </c:pt>
                <c:pt idx="123">
                  <c:v>1308.4127957106837</c:v>
                </c:pt>
                <c:pt idx="124">
                  <c:v>1302.0575510820147</c:v>
                </c:pt>
                <c:pt idx="125">
                  <c:v>1295.9247774932546</c:v>
                </c:pt>
                <c:pt idx="126">
                  <c:v>1290.0084395758365</c:v>
                </c:pt>
                <c:pt idx="127">
                  <c:v>1284.3025920647694</c:v>
                </c:pt>
                <c:pt idx="128">
                  <c:v>1278.801380082949</c:v>
                </c:pt>
                <c:pt idx="129">
                  <c:v>1273.4990395039379</c:v>
                </c:pt>
                <c:pt idx="130">
                  <c:v>1268.3898973838677</c:v>
                </c:pt>
                <c:pt idx="131">
                  <c:v>1263.4683724532342</c:v>
                </c:pt>
                <c:pt idx="132">
                  <c:v>1258.7289756584923</c:v>
                </c:pt>
                <c:pt idx="133">
                  <c:v>1254.1663107431277</c:v>
                </c:pt>
                <c:pt idx="134">
                  <c:v>1249.7750748577782</c:v>
                </c:pt>
                <c:pt idx="135">
                  <c:v>1245.550059188556</c:v>
                </c:pt>
                <c:pt idx="136">
                  <c:v>1241.4861495927144</c:v>
                </c:pt>
                <c:pt idx="137">
                  <c:v>1237.578327230996</c:v>
                </c:pt>
                <c:pt idx="138">
                  <c:v>1233.821669185675</c:v>
                </c:pt>
                <c:pt idx="139">
                  <c:v>1230.2113490540976</c:v>
                </c:pt>
                <c:pt idx="140">
                  <c:v>1226.742637507161</c:v>
                </c:pt>
                <c:pt idx="141">
                  <c:v>1223.410902803252</c:v>
                </c:pt>
                <c:pt idx="142">
                  <c:v>1220.2116112479073</c:v>
                </c:pt>
                <c:pt idx="143">
                  <c:v>1217.1403275908583</c:v>
                </c:pt>
                <c:pt idx="144">
                  <c:v>1214.1927153518868</c:v>
                </c:pt>
                <c:pt idx="145">
                  <c:v>1211.3645370683364</c:v>
                </c:pt>
                <c:pt idx="146">
                  <c:v>1208.6516544576646</c:v>
                </c:pt>
                <c:pt idx="147">
                  <c:v>1206.0500284888774</c:v>
                </c:pt>
                <c:pt idx="148">
                  <c:v>1203.5557193582745</c:v>
                </c:pt>
                <c:pt idx="149">
                  <c:v>1201.1648863650546</c:v>
                </c:pt>
                <c:pt idx="150">
                  <c:v>1198.8737876838468</c:v>
                </c:pt>
                <c:pt idx="151">
                  <c:v>1196.6787800316424</c:v>
                </c:pt>
                <c:pt idx="152">
                  <c:v>1194.5763182280023</c:v>
                </c:pt>
                <c:pt idx="153">
                  <c:v>1192.5629546476396</c:v>
                </c:pt>
                <c:pt idx="154">
                  <c:v>1190.6353385661607</c:v>
                </c:pt>
                <c:pt idx="155">
                  <c:v>1188.7902153996592</c:v>
                </c:pt>
                <c:pt idx="156">
                  <c:v>1187.0244258404066</c:v>
                </c:pt>
                <c:pt idx="157">
                  <c:v>1185.3349048911323</c:v>
                </c:pt>
                <c:pt idx="158">
                  <c:v>1183.718680801121</c:v>
                </c:pt>
                <c:pt idx="159">
                  <c:v>1182.172873908154</c:v>
                </c:pt>
                <c:pt idx="160">
                  <c:v>1180.694695390681</c:v>
                </c:pt>
                <c:pt idx="161">
                  <c:v>1179.2814459348717</c:v>
                </c:pt>
                <c:pt idx="162">
                  <c:v>1177.9305143223391</c:v>
                </c:pt>
                <c:pt idx="163">
                  <c:v>1176.6393759435477</c:v>
                </c:pt>
                <c:pt idx="164">
                  <c:v>1175.4055912431716</c:v>
                </c:pt>
                <c:pt idx="165">
                  <c:v>1174.2268041033158</c:v>
                </c:pt>
                <c:pt idx="166">
                  <c:v>1173.1007401708105</c:v>
                </c:pt>
                <c:pt idx="167">
                  <c:v>1172.0252051348214</c:v>
                </c:pt>
                <c:pt idx="168">
                  <c:v>1170.9980829609283</c:v>
                </c:pt>
                <c:pt idx="169">
                  <c:v>1170.0173340881909</c:v>
                </c:pt>
                <c:pt idx="170">
                  <c:v>1169.0809935949778</c:v>
                </c:pt>
                <c:pt idx="171">
                  <c:v>1168.1871693397588</c:v>
                </c:pt>
                <c:pt idx="172">
                  <c:v>1167.3340400826937</c:v>
                </c:pt>
                <c:pt idx="173">
                  <c:v>1166.5198535935665</c:v>
                </c:pt>
                <c:pt idx="174">
                  <c:v>1165.7429247514503</c:v>
                </c:pt>
                <c:pt idx="175">
                  <c:v>1165.0016336413314</c:v>
                </c:pt>
                <c:pt idx="176">
                  <c:v>1164.2944236525868</c:v>
                </c:pt>
                <c:pt idx="177">
                  <c:v>1163.6197995836164</c:v>
                </c:pt>
                <c:pt idx="178">
                  <c:v>1162.9763257573936</c:v>
                </c:pt>
                <c:pt idx="179">
                  <c:v>1162.3626241513816</c:v>
                </c:pt>
                <c:pt idx="180">
                  <c:v>1161.7773725460004</c:v>
                </c:pt>
                <c:pt idx="181">
                  <c:v>1161.2193026945681</c:v>
                </c:pt>
                <c:pt idx="182">
                  <c:v>1160.6871985180217</c:v>
                </c:pt>
                <c:pt idx="183">
                  <c:v>1160.179894327279</c:v>
                </c:pt>
                <c:pt idx="184">
                  <c:v>1159.6962730753207</c:v>
                </c:pt>
                <c:pt idx="185">
                  <c:v>1159.23526464169</c:v>
                </c:pt>
                <c:pt idx="186">
                  <c:v>1158.7958441508842</c:v>
                </c:pt>
                <c:pt idx="187">
                  <c:v>1158.3770303265096</c:v>
                </c:pt>
                <c:pt idx="188">
                  <c:v>1157.9778838827287</c:v>
                </c:pt>
                <c:pt idx="189">
                  <c:v>1157.597505953864</c:v>
                </c:pt>
                <c:pt idx="190">
                  <c:v>1157.2350365633035</c:v>
                </c:pt>
                <c:pt idx="191">
                  <c:v>1156.889653132535</c:v>
                </c:pt>
                <c:pt idx="192">
                  <c:v>1156.5605690306386</c:v>
                </c:pt>
                <c:pt idx="193">
                  <c:v>1156.2470321648061</c:v>
                </c:pt>
                <c:pt idx="194">
                  <c:v>1155.9483236120147</c:v>
                </c:pt>
                <c:pt idx="195">
                  <c:v>1155.6637562919154</c:v>
                </c:pt>
                <c:pt idx="196">
                  <c:v>1155.3926736809046</c:v>
                </c:pt>
                <c:pt idx="197">
                  <c:v>1155.1344485671057</c:v>
                </c:pt>
                <c:pt idx="198">
                  <c:v>1154.8884818460424</c:v>
                </c:pt>
                <c:pt idx="199">
                  <c:v>1154.6542013564545</c:v>
                </c:pt>
                <c:pt idx="200">
                  <c:v>1154.43106075595</c:v>
                </c:pt>
                <c:pt idx="201">
                  <c:v>1154.218538435643</c:v>
                </c:pt>
                <c:pt idx="202">
                  <c:v>1154.016136473409</c:v>
                </c:pt>
                <c:pt idx="203">
                  <c:v>1153.8233796247525</c:v>
                </c:pt>
                <c:pt idx="204">
                  <c:v>1153.6398143508582</c:v>
                </c:pt>
                <c:pt idx="205">
                  <c:v>1153.4650078826012</c:v>
                </c:pt>
                <c:pt idx="206">
                  <c:v>1153.2985473201077</c:v>
                </c:pt>
                <c:pt idx="207">
                  <c:v>1153.14003876668</c:v>
                </c:pt>
                <c:pt idx="208">
                  <c:v>1152.989106496172</c:v>
                </c:pt>
                <c:pt idx="209">
                  <c:v>1152.8453921533112</c:v>
                </c:pt>
                <c:pt idx="210">
                  <c:v>1152.7085539853983</c:v>
                </c:pt>
                <c:pt idx="211">
                  <c:v>1152.5782661050155</c:v>
                </c:pt>
                <c:pt idx="212">
                  <c:v>1152.454217782474</c:v>
                </c:pt>
                <c:pt idx="213">
                  <c:v>1152.336112767199</c:v>
                </c:pt>
                <c:pt idx="214">
                  <c:v>1152.2236686370761</c:v>
                </c:pt>
                <c:pt idx="215">
                  <c:v>1152.1166161748333</c:v>
                </c:pt>
                <c:pt idx="216">
                  <c:v>1152.014698770448</c:v>
                </c:pt>
                <c:pt idx="217">
                  <c:v>1151.9176718489941</c:v>
                </c:pt>
                <c:pt idx="218">
                  <c:v>1151.8253023224881</c:v>
                </c:pt>
                <c:pt idx="219">
                  <c:v>1151.7373680654384</c:v>
                </c:pt>
                <c:pt idx="220">
                  <c:v>1151.6536574128404</c:v>
                </c:pt>
                <c:pt idx="221">
                  <c:v>1151.573968679909</c:v>
                </c:pt>
                <c:pt idx="222">
                  <c:v>1151.4981097027512</c:v>
                </c:pt>
                <c:pt idx="223">
                  <c:v>1151.4258973990638</c:v>
                </c:pt>
                <c:pt idx="224">
                  <c:v>1151.3571573482818</c:v>
                </c:pt>
                <c:pt idx="225">
                  <c:v>1151.2917233901749</c:v>
                </c:pt>
                <c:pt idx="226">
                  <c:v>1151.2294372413276</c:v>
                </c:pt>
                <c:pt idx="227">
                  <c:v>1151.1701481285922</c:v>
                </c:pt>
                <c:pt idx="228">
                  <c:v>1151.1137124391373</c:v>
                </c:pt>
                <c:pt idx="229">
                  <c:v>1151.05999338612</c:v>
                </c:pt>
                <c:pt idx="230">
                  <c:v>1151.0088606893619</c:v>
                </c:pt>
                <c:pt idx="231">
                  <c:v>1150.9601902706377</c:v>
                </c:pt>
                <c:pt idx="232">
                  <c:v>1150.913863962703</c:v>
                </c:pt>
                <c:pt idx="233">
                  <c:v>1150.8697692315177</c:v>
                </c:pt>
                <c:pt idx="234">
                  <c:v>1150.8277989112842</c:v>
                </c:pt>
                <c:pt idx="235">
                  <c:v>1150.7878509515758</c:v>
                </c:pt>
                <c:pt idx="236">
                  <c:v>1150.7498281760245</c:v>
                </c:pt>
                <c:pt idx="237">
                  <c:v>1150.7136380521847</c:v>
                </c:pt>
                <c:pt idx="238">
                  <c:v>1150.679192471985</c:v>
                </c:pt>
                <c:pt idx="239">
                  <c:v>1150.6464075423298</c:v>
                </c:pt>
                <c:pt idx="240">
                  <c:v>1150.6152033854628</c:v>
                </c:pt>
                <c:pt idx="241">
                  <c:v>1150.585503948524</c:v>
                </c:pt>
                <c:pt idx="242">
                  <c:v>1150.557236822044</c:v>
                </c:pt>
                <c:pt idx="243">
                  <c:v>1150.5303330668348</c:v>
                </c:pt>
                <c:pt idx="244">
                  <c:v>1150.5047270490504</c:v>
                </c:pt>
                <c:pt idx="245">
                  <c:v>1150.4803562828338</c:v>
                </c:pt>
                <c:pt idx="246">
                  <c:v>1150.4571612805091</c:v>
                </c:pt>
                <c:pt idx="247">
                  <c:v>1150.4350854096676</c:v>
                </c:pt>
                <c:pt idx="248">
                  <c:v>1150.4140747570295</c:v>
                </c:pt>
                <c:pt idx="249">
                  <c:v>1150.394077998679</c:v>
                </c:pt>
                <c:pt idx="250">
                  <c:v>1150.3750462764663</c:v>
                </c:pt>
                <c:pt idx="251">
                  <c:v>1150.3569330802045</c:v>
                </c:pt>
                <c:pt idx="252">
                  <c:v>1150.3396941354401</c:v>
                </c:pt>
                <c:pt idx="253">
                  <c:v>1150.3232872965236</c:v>
                </c:pt>
                <c:pt idx="254">
                  <c:v>1150.3076724447642</c:v>
                </c:pt>
                <c:pt idx="255">
                  <c:v>1150.2928113913908</c:v>
                </c:pt>
                <c:pt idx="256">
                  <c:v>1150.2786677850756</c:v>
                </c:pt>
                <c:pt idx="257">
                  <c:v>1150.2652070240047</c:v>
                </c:pt>
                <c:pt idx="258">
                  <c:v>1150.2523961718864</c:v>
                </c:pt>
                <c:pt idx="259">
                  <c:v>1150.24020387819</c:v>
                </c:pt>
                <c:pt idx="260">
                  <c:v>1150.2286003019888</c:v>
                </c:pt>
                <c:pt idx="261">
                  <c:v>1150.2175570395973</c:v>
                </c:pt>
                <c:pt idx="262">
                  <c:v>1150.2070470554968</c:v>
                </c:pt>
                <c:pt idx="263">
                  <c:v>1150.1970446167354</c:v>
                </c:pt>
                <c:pt idx="264">
                  <c:v>1150.187525230239</c:v>
                </c:pt>
                <c:pt idx="265">
                  <c:v>1150.1784655833367</c:v>
                </c:pt>
                <c:pt idx="266">
                  <c:v>1150.1698434869666</c:v>
                </c:pt>
                <c:pt idx="267">
                  <c:v>1150.1616378216888</c:v>
                </c:pt>
                <c:pt idx="268">
                  <c:v>1150.1538284862352</c:v>
                </c:pt>
                <c:pt idx="269">
                  <c:v>1150.146396348562</c:v>
                </c:pt>
                <c:pt idx="270">
                  <c:v>1150.1393231991624</c:v>
                </c:pt>
                <c:pt idx="271">
                  <c:v>1150.1325917067554</c:v>
                </c:pt>
                <c:pt idx="272">
                  <c:v>1150.1261853759418</c:v>
                </c:pt>
                <c:pt idx="273">
                  <c:v>1150.12008850699</c:v>
                </c:pt>
                <c:pt idx="274">
                  <c:v>1150.114286157563</c:v>
                </c:pt>
                <c:pt idx="275">
                  <c:v>1150.108764106167</c:v>
                </c:pt>
                <c:pt idx="276">
                  <c:v>1150.1035088175424</c:v>
                </c:pt>
                <c:pt idx="277">
                  <c:v>1150.0985074094576</c:v>
                </c:pt>
                <c:pt idx="278">
                  <c:v>1150.0937476213867</c:v>
                </c:pt>
                <c:pt idx="279">
                  <c:v>1150.089217784461</c:v>
                </c:pt>
                <c:pt idx="280">
                  <c:v>1150.0849067929985</c:v>
                </c:pt>
                <c:pt idx="281">
                  <c:v>1150.0808040773386</c:v>
                </c:pt>
                <c:pt idx="282">
                  <c:v>1150.076899578006</c:v>
                </c:pt>
                <c:pt idx="283">
                  <c:v>1150.073183721094</c:v>
                </c:pt>
                <c:pt idx="284">
                  <c:v>1150.0696473949056</c:v>
                </c:pt>
                <c:pt idx="285">
                  <c:v>1150.0662819275951</c:v>
                </c:pt>
                <c:pt idx="286">
                  <c:v>1150.0630790660248</c:v>
                </c:pt>
                <c:pt idx="287">
                  <c:v>1150.0600309555073</c:v>
                </c:pt>
                <c:pt idx="288">
                  <c:v>1150.0571301206016</c:v>
                </c:pt>
                <c:pt idx="289">
                  <c:v>1150.0543694468395</c:v>
                </c:pt>
                <c:pt idx="290">
                  <c:v>1150.0517421632894</c:v>
                </c:pt>
                <c:pt idx="291">
                  <c:v>1150.049241826019</c:v>
                </c:pt>
                <c:pt idx="292">
                  <c:v>1150.046862302238</c:v>
                </c:pt>
                <c:pt idx="293">
                  <c:v>1150.0445977553402</c:v>
                </c:pt>
                <c:pt idx="294">
                  <c:v>1150.0424426306238</c:v>
                </c:pt>
                <c:pt idx="295">
                  <c:v>1150.0403916416365</c:v>
                </c:pt>
                <c:pt idx="296">
                  <c:v>1150.038439757272</c:v>
                </c:pt>
                <c:pt idx="297">
                  <c:v>1150.03658218939</c:v>
                </c:pt>
                <c:pt idx="298">
                  <c:v>1150.0348143811568</c:v>
                </c:pt>
                <c:pt idx="299">
                  <c:v>1150.0331319958389</c:v>
                </c:pt>
                <c:pt idx="300">
                  <c:v>1150.0315309061432</c:v>
                </c:pt>
              </c:numCache>
            </c:numRef>
          </c:yVal>
          <c:smooth val="1"/>
        </c:ser>
        <c:ser>
          <c:idx val="1"/>
          <c:order val="1"/>
          <c:tx>
            <c:v>Surface Average (pc)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Calcs!$D$43:$D$343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Calcs!$F$43:$F$343</c:f>
              <c:numCache>
                <c:ptCount val="301"/>
                <c:pt idx="0">
                  <c:v>1913.0434782608697</c:v>
                </c:pt>
                <c:pt idx="1">
                  <c:v>1906.7720971991328</c:v>
                </c:pt>
                <c:pt idx="2">
                  <c:v>1900.5000339695168</c:v>
                </c:pt>
                <c:pt idx="3">
                  <c:v>1894.227288349399</c:v>
                </c:pt>
                <c:pt idx="4">
                  <c:v>1887.9538601159577</c:v>
                </c:pt>
                <c:pt idx="5">
                  <c:v>1881.679749046322</c:v>
                </c:pt>
                <c:pt idx="6">
                  <c:v>1875.4049549174688</c:v>
                </c:pt>
                <c:pt idx="7">
                  <c:v>1869.1294775062502</c:v>
                </c:pt>
                <c:pt idx="8">
                  <c:v>1862.8533165894037</c:v>
                </c:pt>
                <c:pt idx="9">
                  <c:v>1856.5764719435542</c:v>
                </c:pt>
                <c:pt idx="10">
                  <c:v>1850.2989433451755</c:v>
                </c:pt>
                <c:pt idx="11">
                  <c:v>1844.0207305706663</c:v>
                </c:pt>
                <c:pt idx="12">
                  <c:v>1837.7418333962598</c:v>
                </c:pt>
                <c:pt idx="13">
                  <c:v>1831.4622515980786</c:v>
                </c:pt>
                <c:pt idx="14">
                  <c:v>1825.181984952142</c:v>
                </c:pt>
                <c:pt idx="15">
                  <c:v>1818.901033234332</c:v>
                </c:pt>
                <c:pt idx="16">
                  <c:v>1812.6193962204052</c:v>
                </c:pt>
                <c:pt idx="17">
                  <c:v>1806.337073685991</c:v>
                </c:pt>
                <c:pt idx="18">
                  <c:v>1800.0540654066313</c:v>
                </c:pt>
                <c:pt idx="19">
                  <c:v>1793.7703711576917</c:v>
                </c:pt>
                <c:pt idx="20">
                  <c:v>1787.485990714475</c:v>
                </c:pt>
                <c:pt idx="21">
                  <c:v>1781.2009238521075</c:v>
                </c:pt>
                <c:pt idx="22">
                  <c:v>1774.9151703456146</c:v>
                </c:pt>
                <c:pt idx="23">
                  <c:v>1768.6287299699086</c:v>
                </c:pt>
                <c:pt idx="24">
                  <c:v>1762.3416024997634</c:v>
                </c:pt>
                <c:pt idx="25">
                  <c:v>1756.0537877098393</c:v>
                </c:pt>
                <c:pt idx="26">
                  <c:v>1749.7652853746708</c:v>
                </c:pt>
                <c:pt idx="27">
                  <c:v>1743.476095268666</c:v>
                </c:pt>
                <c:pt idx="28">
                  <c:v>1737.1862171661212</c:v>
                </c:pt>
                <c:pt idx="29">
                  <c:v>1730.8956508411795</c:v>
                </c:pt>
                <c:pt idx="30">
                  <c:v>1724.6043960678974</c:v>
                </c:pt>
                <c:pt idx="31">
                  <c:v>1718.312452620192</c:v>
                </c:pt>
                <c:pt idx="32">
                  <c:v>1712.0198202718425</c:v>
                </c:pt>
                <c:pt idx="33">
                  <c:v>1705.7264987965398</c:v>
                </c:pt>
                <c:pt idx="34">
                  <c:v>1699.4324879677981</c:v>
                </c:pt>
                <c:pt idx="35">
                  <c:v>1693.1377875590565</c:v>
                </c:pt>
                <c:pt idx="36">
                  <c:v>1686.8423973436154</c:v>
                </c:pt>
                <c:pt idx="37">
                  <c:v>1680.546317094637</c:v>
                </c:pt>
                <c:pt idx="38">
                  <c:v>1674.2495465851694</c:v>
                </c:pt>
                <c:pt idx="39">
                  <c:v>1667.952085588148</c:v>
                </c:pt>
                <c:pt idx="40">
                  <c:v>1661.6539338763573</c:v>
                </c:pt>
                <c:pt idx="41">
                  <c:v>1655.3550912224805</c:v>
                </c:pt>
                <c:pt idx="42">
                  <c:v>1649.055557399062</c:v>
                </c:pt>
                <c:pt idx="43">
                  <c:v>1642.755332178534</c:v>
                </c:pt>
                <c:pt idx="44">
                  <c:v>1636.4544153331894</c:v>
                </c:pt>
                <c:pt idx="45">
                  <c:v>1630.152806635208</c:v>
                </c:pt>
                <c:pt idx="46">
                  <c:v>1623.850505856631</c:v>
                </c:pt>
                <c:pt idx="47">
                  <c:v>1617.5475127693855</c:v>
                </c:pt>
                <c:pt idx="48">
                  <c:v>1611.2438271452872</c:v>
                </c:pt>
                <c:pt idx="49">
                  <c:v>1604.9394487559862</c:v>
                </c:pt>
                <c:pt idx="50">
                  <c:v>1598.6343773730457</c:v>
                </c:pt>
                <c:pt idx="51">
                  <c:v>1592.3286127678768</c:v>
                </c:pt>
                <c:pt idx="52">
                  <c:v>1586.0221547117906</c:v>
                </c:pt>
                <c:pt idx="53">
                  <c:v>1579.7150029759466</c:v>
                </c:pt>
                <c:pt idx="54">
                  <c:v>1573.407157331404</c:v>
                </c:pt>
                <c:pt idx="55">
                  <c:v>1567.0986175490582</c:v>
                </c:pt>
                <c:pt idx="56">
                  <c:v>1560.7893833997289</c:v>
                </c:pt>
                <c:pt idx="57">
                  <c:v>1554.4794546540593</c:v>
                </c:pt>
                <c:pt idx="58">
                  <c:v>1548.1688310826175</c:v>
                </c:pt>
                <c:pt idx="59">
                  <c:v>1541.8575124558079</c:v>
                </c:pt>
                <c:pt idx="60">
                  <c:v>1535.545498543896</c:v>
                </c:pt>
                <c:pt idx="61">
                  <c:v>1529.2327891170714</c:v>
                </c:pt>
                <c:pt idx="62">
                  <c:v>1522.9193839453615</c:v>
                </c:pt>
                <c:pt idx="63">
                  <c:v>1516.6052827986787</c:v>
                </c:pt>
                <c:pt idx="64">
                  <c:v>1510.2904854467854</c:v>
                </c:pt>
                <c:pt idx="65">
                  <c:v>1503.974991659355</c:v>
                </c:pt>
                <c:pt idx="66">
                  <c:v>1497.6588012059105</c:v>
                </c:pt>
                <c:pt idx="67">
                  <c:v>1491.3419138558365</c:v>
                </c:pt>
                <c:pt idx="68">
                  <c:v>1485.0243293784283</c:v>
                </c:pt>
                <c:pt idx="69">
                  <c:v>1478.706047542819</c:v>
                </c:pt>
                <c:pt idx="70">
                  <c:v>1472.3870681180397</c:v>
                </c:pt>
                <c:pt idx="71">
                  <c:v>1466.0673908729711</c:v>
                </c:pt>
                <c:pt idx="72">
                  <c:v>1459.7470155763679</c:v>
                </c:pt>
                <c:pt idx="73">
                  <c:v>1453.4259419968714</c:v>
                </c:pt>
                <c:pt idx="74">
                  <c:v>1447.1041699029968</c:v>
                </c:pt>
                <c:pt idx="75">
                  <c:v>1440.781699063121</c:v>
                </c:pt>
                <c:pt idx="76">
                  <c:v>1434.4585292454822</c:v>
                </c:pt>
                <c:pt idx="77">
                  <c:v>1428.1346602182184</c:v>
                </c:pt>
                <c:pt idx="78">
                  <c:v>1421.8100917493282</c:v>
                </c:pt>
                <c:pt idx="79">
                  <c:v>1415.4848236066723</c:v>
                </c:pt>
                <c:pt idx="80">
                  <c:v>1409.1588555579726</c:v>
                </c:pt>
                <c:pt idx="81">
                  <c:v>1402.8321873708635</c:v>
                </c:pt>
                <c:pt idx="82">
                  <c:v>1396.5048188128144</c:v>
                </c:pt>
                <c:pt idx="83">
                  <c:v>1390.176749651183</c:v>
                </c:pt>
                <c:pt idx="84">
                  <c:v>1383.8479796531744</c:v>
                </c:pt>
                <c:pt idx="85">
                  <c:v>1377.5185085859066</c:v>
                </c:pt>
                <c:pt idx="86">
                  <c:v>1371.188336216333</c:v>
                </c:pt>
                <c:pt idx="87">
                  <c:v>1364.857462311295</c:v>
                </c:pt>
                <c:pt idx="88">
                  <c:v>1358.5258866375066</c:v>
                </c:pt>
                <c:pt idx="89">
                  <c:v>1352.1936089615313</c:v>
                </c:pt>
                <c:pt idx="90">
                  <c:v>1345.8606290498324</c:v>
                </c:pt>
                <c:pt idx="91">
                  <c:v>1339.5269466687084</c:v>
                </c:pt>
                <c:pt idx="92">
                  <c:v>1333.1925615843709</c:v>
                </c:pt>
                <c:pt idx="93">
                  <c:v>1326.857473562854</c:v>
                </c:pt>
                <c:pt idx="94">
                  <c:v>1320.5216823701173</c:v>
                </c:pt>
                <c:pt idx="95">
                  <c:v>1314.1851877719305</c:v>
                </c:pt>
                <c:pt idx="96">
                  <c:v>1307.8479895340013</c:v>
                </c:pt>
                <c:pt idx="97">
                  <c:v>1301.5100874218226</c:v>
                </c:pt>
                <c:pt idx="98">
                  <c:v>1295.1714812008374</c:v>
                </c:pt>
                <c:pt idx="99">
                  <c:v>1288.832170636325</c:v>
                </c:pt>
                <c:pt idx="100">
                  <c:v>1282.4921554934128</c:v>
                </c:pt>
                <c:pt idx="101">
                  <c:v>1276.1514355371414</c:v>
                </c:pt>
                <c:pt idx="102">
                  <c:v>1269.8100105323738</c:v>
                </c:pt>
                <c:pt idx="103">
                  <c:v>1263.4678802438857</c:v>
                </c:pt>
                <c:pt idx="104">
                  <c:v>1257.1250444363016</c:v>
                </c:pt>
                <c:pt idx="105">
                  <c:v>1250.781502874107</c:v>
                </c:pt>
                <c:pt idx="106">
                  <c:v>1244.4372553216745</c:v>
                </c:pt>
                <c:pt idx="107">
                  <c:v>1238.0923015432254</c:v>
                </c:pt>
                <c:pt idx="108">
                  <c:v>1231.7466413028803</c:v>
                </c:pt>
                <c:pt idx="109">
                  <c:v>1225.4002743645965</c:v>
                </c:pt>
                <c:pt idx="110">
                  <c:v>1219.053200492217</c:v>
                </c:pt>
                <c:pt idx="111">
                  <c:v>1212.7054194494349</c:v>
                </c:pt>
                <c:pt idx="112">
                  <c:v>1206.3569309998416</c:v>
                </c:pt>
                <c:pt idx="113">
                  <c:v>1200.0077349068774</c:v>
                </c:pt>
                <c:pt idx="114">
                  <c:v>1193.657830933858</c:v>
                </c:pt>
                <c:pt idx="115">
                  <c:v>1187.3072188439462</c:v>
                </c:pt>
                <c:pt idx="116">
                  <c:v>1180.9558984002176</c:v>
                </c:pt>
                <c:pt idx="117">
                  <c:v>1174.6038693655591</c:v>
                </c:pt>
                <c:pt idx="118">
                  <c:v>1168.2511315027689</c:v>
                </c:pt>
                <c:pt idx="119">
                  <c:v>1161.8976845744944</c:v>
                </c:pt>
                <c:pt idx="120">
                  <c:v>1155.5435283432566</c:v>
                </c:pt>
                <c:pt idx="121">
                  <c:v>1149.4045991205471</c:v>
                </c:pt>
                <c:pt idx="122">
                  <c:v>1143.4753362206416</c:v>
                </c:pt>
                <c:pt idx="123">
                  <c:v>1137.750257139725</c:v>
                </c:pt>
                <c:pt idx="124">
                  <c:v>1132.2239574626215</c:v>
                </c:pt>
                <c:pt idx="125">
                  <c:v>1126.8911108636999</c:v>
                </c:pt>
                <c:pt idx="126">
                  <c:v>1121.7464691963796</c:v>
                </c:pt>
                <c:pt idx="127">
                  <c:v>1116.784862665017</c:v>
                </c:pt>
                <c:pt idx="128">
                  <c:v>1112.0012000721297</c:v>
                </c:pt>
                <c:pt idx="129">
                  <c:v>1107.3904691338591</c:v>
                </c:pt>
                <c:pt idx="130">
                  <c:v>1102.9477368555372</c:v>
                </c:pt>
                <c:pt idx="131">
                  <c:v>1098.6681499593342</c:v>
                </c:pt>
                <c:pt idx="132">
                  <c:v>1094.5469353552107</c:v>
                </c:pt>
                <c:pt idx="133">
                  <c:v>1090.579400646198</c:v>
                </c:pt>
                <c:pt idx="134">
                  <c:v>1086.7609346589377</c:v>
                </c:pt>
                <c:pt idx="135">
                  <c:v>1083.0870079900487</c:v>
                </c:pt>
                <c:pt idx="136">
                  <c:v>1079.5531735588822</c:v>
                </c:pt>
                <c:pt idx="137">
                  <c:v>1076.1550671573877</c:v>
                </c:pt>
                <c:pt idx="138">
                  <c:v>1072.8884079875436</c:v>
                </c:pt>
                <c:pt idx="139">
                  <c:v>1069.7489991774762</c:v>
                </c:pt>
                <c:pt idx="140">
                  <c:v>1066.7327282670965</c:v>
                </c:pt>
                <c:pt idx="141">
                  <c:v>1063.8355676550018</c:v>
                </c:pt>
                <c:pt idx="142">
                  <c:v>1061.0535749981802</c:v>
                </c:pt>
                <c:pt idx="143">
                  <c:v>1058.382893557268</c:v>
                </c:pt>
                <c:pt idx="144">
                  <c:v>1055.8197524799016</c:v>
                </c:pt>
                <c:pt idx="145">
                  <c:v>1053.3604670159448</c:v>
                </c:pt>
                <c:pt idx="146">
                  <c:v>1051.0014386588389</c:v>
                </c:pt>
                <c:pt idx="147">
                  <c:v>1048.7391552077195</c:v>
                </c:pt>
                <c:pt idx="148">
                  <c:v>1046.5701907463258</c:v>
                </c:pt>
                <c:pt idx="149">
                  <c:v>1044.4912055348302</c:v>
                </c:pt>
                <c:pt idx="150">
                  <c:v>1042.4989458120408</c:v>
                </c:pt>
                <c:pt idx="151">
                  <c:v>1040.590243505776</c:v>
                </c:pt>
                <c:pt idx="152">
                  <c:v>1038.762015850437</c:v>
                </c:pt>
                <c:pt idx="153">
                  <c:v>1037.011264910991</c:v>
                </c:pt>
                <c:pt idx="154">
                  <c:v>1035.3350770140528</c:v>
                </c:pt>
                <c:pt idx="155">
                  <c:v>1033.7306220866603</c:v>
                </c:pt>
                <c:pt idx="156">
                  <c:v>1032.1951529047014</c:v>
                </c:pt>
                <c:pt idx="157">
                  <c:v>1030.7260042531586</c:v>
                </c:pt>
                <c:pt idx="158">
                  <c:v>1029.320592000975</c:v>
                </c:pt>
                <c:pt idx="159">
                  <c:v>1027.9764120940472</c:v>
                </c:pt>
                <c:pt idx="160">
                  <c:v>1026.6910394701576</c:v>
                </c:pt>
                <c:pt idx="161">
                  <c:v>1025.4621268998885</c:v>
                </c:pt>
                <c:pt idx="162">
                  <c:v>1024.287403758556</c:v>
                </c:pt>
                <c:pt idx="163">
                  <c:v>1023.1646747335199</c:v>
                </c:pt>
                <c:pt idx="164">
                  <c:v>1022.0918184723232</c:v>
                </c:pt>
                <c:pt idx="165">
                  <c:v>1021.0667861767964</c:v>
                </c:pt>
                <c:pt idx="166">
                  <c:v>1020.0876001485309</c:v>
                </c:pt>
                <c:pt idx="167">
                  <c:v>1019.1523522911491</c:v>
                </c:pt>
                <c:pt idx="168">
                  <c:v>1018.2592025747203</c:v>
                </c:pt>
                <c:pt idx="169">
                  <c:v>1017.4063774679921</c:v>
                </c:pt>
                <c:pt idx="170">
                  <c:v>1016.5921683434591</c:v>
                </c:pt>
                <c:pt idx="171">
                  <c:v>1015.81492986066</c:v>
                </c:pt>
                <c:pt idx="172">
                  <c:v>1015.0730783327772</c:v>
                </c:pt>
                <c:pt idx="173">
                  <c:v>1014.3650900813623</c:v>
                </c:pt>
                <c:pt idx="174">
                  <c:v>1013.6894997838699</c:v>
                </c:pt>
                <c:pt idx="175">
                  <c:v>1013.0448988185491</c:v>
                </c:pt>
                <c:pt idx="176">
                  <c:v>1012.4299336109451</c:v>
                </c:pt>
                <c:pt idx="177">
                  <c:v>1011.8433039857536</c:v>
                </c:pt>
                <c:pt idx="178">
                  <c:v>1011.2837615281685</c:v>
                </c:pt>
                <c:pt idx="179">
                  <c:v>1010.7501079577232</c:v>
                </c:pt>
                <c:pt idx="180">
                  <c:v>1010.2411935182613</c:v>
                </c:pt>
                <c:pt idx="181">
                  <c:v>1009.755915386581</c:v>
                </c:pt>
                <c:pt idx="182">
                  <c:v>1009.2932161026276</c:v>
                </c:pt>
                <c:pt idx="183">
                  <c:v>1008.852082023721</c:v>
                </c:pt>
                <c:pt idx="184">
                  <c:v>1008.4315418046268</c:v>
                </c:pt>
                <c:pt idx="185">
                  <c:v>1008.0306649058175</c:v>
                </c:pt>
                <c:pt idx="186">
                  <c:v>1007.6485601312038</c:v>
                </c:pt>
                <c:pt idx="187">
                  <c:v>1007.2843741969649</c:v>
                </c:pt>
                <c:pt idx="188">
                  <c:v>1006.9372903328077</c:v>
                </c:pt>
                <c:pt idx="189">
                  <c:v>1006.6065269164035</c:v>
                </c:pt>
                <c:pt idx="190">
                  <c:v>1006.2913361420032</c:v>
                </c:pt>
                <c:pt idx="191">
                  <c:v>1005.9910027239436</c:v>
                </c:pt>
                <c:pt idx="192">
                  <c:v>1005.704842635338</c:v>
                </c:pt>
                <c:pt idx="193">
                  <c:v>1005.4322018824402</c:v>
                </c:pt>
                <c:pt idx="194">
                  <c:v>1005.1724553147955</c:v>
                </c:pt>
                <c:pt idx="195">
                  <c:v>1004.9250054712309</c:v>
                </c:pt>
                <c:pt idx="196">
                  <c:v>1004.6892814616563</c:v>
                </c:pt>
                <c:pt idx="197">
                  <c:v>1004.4647378844398</c:v>
                </c:pt>
                <c:pt idx="198">
                  <c:v>1004.2508537791674</c:v>
                </c:pt>
                <c:pt idx="199">
                  <c:v>1004.0471316143083</c:v>
                </c:pt>
                <c:pt idx="200">
                  <c:v>1003.8530963095219</c:v>
                </c:pt>
                <c:pt idx="201">
                  <c:v>1003.6682942918636</c:v>
                </c:pt>
                <c:pt idx="202">
                  <c:v>1003.4922925855732</c:v>
                </c:pt>
                <c:pt idx="203">
                  <c:v>1003.3246779345675</c:v>
                </c:pt>
                <c:pt idx="204">
                  <c:v>1003.165055957268</c:v>
                </c:pt>
                <c:pt idx="205">
                  <c:v>1003.0130503326967</c:v>
                </c:pt>
                <c:pt idx="206">
                  <c:v>1002.868302017485</c:v>
                </c:pt>
                <c:pt idx="207">
                  <c:v>1002.7304684927652</c:v>
                </c:pt>
                <c:pt idx="208">
                  <c:v>1002.5992230401497</c:v>
                </c:pt>
                <c:pt idx="209">
                  <c:v>1002.4742540463576</c:v>
                </c:pt>
                <c:pt idx="210">
                  <c:v>1002.355264335129</c:v>
                </c:pt>
                <c:pt idx="211">
                  <c:v>1002.2419705261005</c:v>
                </c:pt>
                <c:pt idx="212">
                  <c:v>1002.1341024195426</c:v>
                </c:pt>
                <c:pt idx="213">
                  <c:v>1002.0314024062601</c:v>
                </c:pt>
                <c:pt idx="214">
                  <c:v>1001.9336249018054</c:v>
                </c:pt>
                <c:pt idx="215">
                  <c:v>1001.840535804203</c:v>
                </c:pt>
                <c:pt idx="216">
                  <c:v>1001.7519119743026</c:v>
                </c:pt>
                <c:pt idx="217">
                  <c:v>1001.6675407382559</c:v>
                </c:pt>
                <c:pt idx="218">
                  <c:v>1001.5872194108593</c:v>
                </c:pt>
                <c:pt idx="219">
                  <c:v>1001.5107548395117</c:v>
                </c:pt>
                <c:pt idx="220">
                  <c:v>1001.4379629676874</c:v>
                </c:pt>
                <c:pt idx="221">
                  <c:v>1001.3686684173123</c:v>
                </c:pt>
                <c:pt idx="222">
                  <c:v>1001.3027040893489</c:v>
                </c:pt>
                <c:pt idx="223">
                  <c:v>1001.2399107817947</c:v>
                </c:pt>
                <c:pt idx="224">
                  <c:v>1001.180136824593</c:v>
                </c:pt>
                <c:pt idx="225">
                  <c:v>1001.1232377305869</c:v>
                </c:pt>
                <c:pt idx="226">
                  <c:v>1001.0690758620241</c:v>
                </c:pt>
                <c:pt idx="227">
                  <c:v>1001.0175201118194</c:v>
                </c:pt>
                <c:pt idx="228">
                  <c:v>1000.9684455992499</c:v>
                </c:pt>
                <c:pt idx="229">
                  <c:v>1000.9217333792348</c:v>
                </c:pt>
                <c:pt idx="230">
                  <c:v>1000.8772701646626</c:v>
                </c:pt>
                <c:pt idx="231">
                  <c:v>1000.8349480614241</c:v>
                </c:pt>
                <c:pt idx="232">
                  <c:v>1000.794664315394</c:v>
                </c:pt>
                <c:pt idx="233">
                  <c:v>1000.7563210708851</c:v>
                </c:pt>
                <c:pt idx="234">
                  <c:v>1000.7198251402472</c:v>
                </c:pt>
                <c:pt idx="235">
                  <c:v>1000.685087783979</c:v>
                </c:pt>
                <c:pt idx="236">
                  <c:v>1000.6520245008909</c:v>
                </c:pt>
                <c:pt idx="237">
                  <c:v>1000.6205548279868</c:v>
                </c:pt>
                <c:pt idx="238">
                  <c:v>1000.5906021495523</c:v>
                </c:pt>
                <c:pt idx="239">
                  <c:v>1000.5620935150695</c:v>
                </c:pt>
                <c:pt idx="240">
                  <c:v>1000.5349594656199</c:v>
                </c:pt>
                <c:pt idx="241">
                  <c:v>1000.5091338682819</c:v>
                </c:pt>
                <c:pt idx="242">
                  <c:v>1000.4845537582992</c:v>
                </c:pt>
                <c:pt idx="243">
                  <c:v>1000.4611591885521</c:v>
                </c:pt>
                <c:pt idx="244">
                  <c:v>1000.4388930861309</c:v>
                </c:pt>
                <c:pt idx="245">
                  <c:v>1000.4177011155077</c:v>
                </c:pt>
                <c:pt idx="246">
                  <c:v>1000.3975315482688</c:v>
                </c:pt>
                <c:pt idx="247">
                  <c:v>1000.3783351388415</c:v>
                </c:pt>
                <c:pt idx="248">
                  <c:v>1000.3600650061127</c:v>
                </c:pt>
                <c:pt idx="249">
                  <c:v>1000.3426765205905</c:v>
                </c:pt>
                <c:pt idx="250">
                  <c:v>1000.3261271969272</c:v>
                </c:pt>
                <c:pt idx="251">
                  <c:v>1000.3103765914823</c:v>
                </c:pt>
                <c:pt idx="252">
                  <c:v>1000.2953862047307</c:v>
                </c:pt>
                <c:pt idx="253">
                  <c:v>1000.2811193882815</c:v>
                </c:pt>
                <c:pt idx="254">
                  <c:v>1000.2675412563168</c:v>
                </c:pt>
                <c:pt idx="255">
                  <c:v>1000.2546186012095</c:v>
                </c:pt>
                <c:pt idx="256">
                  <c:v>1000.2423198131094</c:v>
                </c:pt>
                <c:pt idx="257">
                  <c:v>1000.2306148034824</c:v>
                </c:pt>
                <c:pt idx="258">
                  <c:v>1000.2194749320752</c:v>
                </c:pt>
                <c:pt idx="259">
                  <c:v>1000.2088729375565</c:v>
                </c:pt>
                <c:pt idx="260">
                  <c:v>1000.1987828712946</c:v>
                </c:pt>
                <c:pt idx="261">
                  <c:v>1000.1891800344325</c:v>
                </c:pt>
                <c:pt idx="262">
                  <c:v>1000.1800409178234</c:v>
                </c:pt>
                <c:pt idx="263">
                  <c:v>1000.1713431449874</c:v>
                </c:pt>
                <c:pt idx="264">
                  <c:v>1000.1630654175993</c:v>
                </c:pt>
                <c:pt idx="265">
                  <c:v>1000.1551874637711</c:v>
                </c:pt>
                <c:pt idx="266">
                  <c:v>1000.1476899886667</c:v>
                </c:pt>
                <c:pt idx="267">
                  <c:v>1000.1405546275556</c:v>
                </c:pt>
                <c:pt idx="268">
                  <c:v>1000.1337639010742</c:v>
                </c:pt>
                <c:pt idx="269">
                  <c:v>1000.1273011726626</c:v>
                </c:pt>
                <c:pt idx="270">
                  <c:v>1000.1211506079674</c:v>
                </c:pt>
                <c:pt idx="271">
                  <c:v>1000.1152971363091</c:v>
                </c:pt>
                <c:pt idx="272">
                  <c:v>1000.1097264138625</c:v>
                </c:pt>
                <c:pt idx="273">
                  <c:v>1000.104424788687</c:v>
                </c:pt>
                <c:pt idx="274">
                  <c:v>1000.0993792674461</c:v>
                </c:pt>
                <c:pt idx="275">
                  <c:v>1000.0945774836235</c:v>
                </c:pt>
                <c:pt idx="276">
                  <c:v>1000.0900076674283</c:v>
                </c:pt>
                <c:pt idx="277">
                  <c:v>1000.0856586169198</c:v>
                </c:pt>
                <c:pt idx="278">
                  <c:v>1000.0815196707711</c:v>
                </c:pt>
                <c:pt idx="279">
                  <c:v>1000.07758068214</c:v>
                </c:pt>
                <c:pt idx="280">
                  <c:v>1000.0738319939118</c:v>
                </c:pt>
                <c:pt idx="281">
                  <c:v>1000.0702644150771</c:v>
                </c:pt>
                <c:pt idx="282">
                  <c:v>1000.0668691982662</c:v>
                </c:pt>
                <c:pt idx="283">
                  <c:v>1000.0636380183427</c:v>
                </c:pt>
                <c:pt idx="284">
                  <c:v>1000.0605629520919</c:v>
                </c:pt>
                <c:pt idx="285">
                  <c:v>1000.0576364587785</c:v>
                </c:pt>
                <c:pt idx="286">
                  <c:v>1000.0548513617607</c:v>
                </c:pt>
                <c:pt idx="287">
                  <c:v>1000.052200830876</c:v>
                </c:pt>
                <c:pt idx="288">
                  <c:v>1000.0496783657406</c:v>
                </c:pt>
                <c:pt idx="289">
                  <c:v>1000.0472777798605</c:v>
                </c:pt>
                <c:pt idx="290">
                  <c:v>1000.0449931854691</c:v>
                </c:pt>
                <c:pt idx="291">
                  <c:v>1000.042818979147</c:v>
                </c:pt>
                <c:pt idx="292">
                  <c:v>1000.0407498280331</c:v>
                </c:pt>
                <c:pt idx="293">
                  <c:v>1000.0387806568176</c:v>
                </c:pt>
                <c:pt idx="294">
                  <c:v>1000.0369066353251</c:v>
                </c:pt>
                <c:pt idx="295">
                  <c:v>1000.0351231666405</c:v>
                </c:pt>
                <c:pt idx="296">
                  <c:v>1000.0334258758888</c:v>
                </c:pt>
                <c:pt idx="297">
                  <c:v>1000.0318105994696</c:v>
                </c:pt>
                <c:pt idx="298">
                  <c:v>1000.030273374919</c:v>
                </c:pt>
                <c:pt idx="299">
                  <c:v>1000.0288104311643</c:v>
                </c:pt>
                <c:pt idx="300">
                  <c:v>1000.027418179255</c:v>
                </c:pt>
              </c:numCache>
            </c:numRef>
          </c:yVal>
          <c:smooth val="1"/>
        </c:ser>
        <c:ser>
          <c:idx val="4"/>
          <c:order val="2"/>
          <c:tx>
            <c:v>Flowing Annulus (pw)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Calcs!$D$43:$D$343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Calcs!$G$43:$G$343</c:f>
              <c:numCache>
                <c:ptCount val="301"/>
                <c:pt idx="0">
                  <c:v>1595.0836754687732</c:v>
                </c:pt>
                <c:pt idx="1">
                  <c:v>1589.5615204679189</c:v>
                </c:pt>
                <c:pt idx="2">
                  <c:v>1584.0462062595186</c:v>
                </c:pt>
                <c:pt idx="3">
                  <c:v>1578.5378369442262</c:v>
                </c:pt>
                <c:pt idx="4">
                  <c:v>1573.0365184420723</c:v>
                </c:pt>
                <c:pt idx="5">
                  <c:v>1567.5423585306294</c:v>
                </c:pt>
                <c:pt idx="6">
                  <c:v>1562.0554668838822</c:v>
                </c:pt>
                <c:pt idx="7">
                  <c:v>1556.5759551121719</c:v>
                </c:pt>
                <c:pt idx="8">
                  <c:v>1551.1039368031106</c:v>
                </c:pt>
                <c:pt idx="9">
                  <c:v>1545.6395275635007</c:v>
                </c:pt>
                <c:pt idx="10">
                  <c:v>1540.1828450622627</c:v>
                </c:pt>
                <c:pt idx="11">
                  <c:v>1534.7340090745377</c:v>
                </c:pt>
                <c:pt idx="12">
                  <c:v>1529.2931415267478</c:v>
                </c:pt>
                <c:pt idx="13">
                  <c:v>1523.8603665429223</c:v>
                </c:pt>
                <c:pt idx="14">
                  <c:v>1518.4358104921546</c:v>
                </c:pt>
                <c:pt idx="15">
                  <c:v>1513.0196020372277</c:v>
                </c:pt>
                <c:pt idx="16">
                  <c:v>1507.6118721845269</c:v>
                </c:pt>
                <c:pt idx="17">
                  <c:v>1502.212754335216</c:v>
                </c:pt>
                <c:pt idx="18">
                  <c:v>1496.822384337775</c:v>
                </c:pt>
                <c:pt idx="19">
                  <c:v>1491.440900541783</c:v>
                </c:pt>
                <c:pt idx="20">
                  <c:v>1486.0684438532808</c:v>
                </c:pt>
                <c:pt idx="21">
                  <c:v>1480.7051577913808</c:v>
                </c:pt>
                <c:pt idx="22">
                  <c:v>1475.3511885465375</c:v>
                </c:pt>
                <c:pt idx="23">
                  <c:v>1470.0066850402736</c:v>
                </c:pt>
                <c:pt idx="24">
                  <c:v>1464.6717989864878</c:v>
                </c:pt>
                <c:pt idx="25">
                  <c:v>1459.346684954442</c:v>
                </c:pt>
                <c:pt idx="26">
                  <c:v>1454.0315004334082</c:v>
                </c:pt>
                <c:pt idx="27">
                  <c:v>1448.7264058990718</c:v>
                </c:pt>
                <c:pt idx="28">
                  <c:v>1443.4315648817524</c:v>
                </c:pt>
                <c:pt idx="29">
                  <c:v>1438.147144036438</c:v>
                </c:pt>
                <c:pt idx="30">
                  <c:v>1432.8733132148386</c:v>
                </c:pt>
                <c:pt idx="31">
                  <c:v>1427.6102455393257</c:v>
                </c:pt>
                <c:pt idx="32">
                  <c:v>1422.3581174789786</c:v>
                </c:pt>
                <c:pt idx="33">
                  <c:v>1417.117108927795</c:v>
                </c:pt>
                <c:pt idx="34">
                  <c:v>1411.8874032849906</c:v>
                </c:pt>
                <c:pt idx="35">
                  <c:v>1406.669187537732</c:v>
                </c:pt>
                <c:pt idx="36">
                  <c:v>1401.4626523460906</c:v>
                </c:pt>
                <c:pt idx="37">
                  <c:v>1396.267992130492</c:v>
                </c:pt>
                <c:pt idx="38">
                  <c:v>1391.0854051617112</c:v>
                </c:pt>
                <c:pt idx="39">
                  <c:v>1385.9150936534718</c:v>
                </c:pt>
                <c:pt idx="40">
                  <c:v>1380.757263857724</c:v>
                </c:pt>
                <c:pt idx="41">
                  <c:v>1375.6121261628148</c:v>
                </c:pt>
                <c:pt idx="42">
                  <c:v>1370.4798951945045</c:v>
                </c:pt>
                <c:pt idx="43">
                  <c:v>1365.3607899200663</c:v>
                </c:pt>
                <c:pt idx="44">
                  <c:v>1360.255033755489</c:v>
                </c:pt>
                <c:pt idx="45">
                  <c:v>1355.1628546759885</c:v>
                </c:pt>
                <c:pt idx="46">
                  <c:v>1350.0844853298734</c:v>
                </c:pt>
                <c:pt idx="47">
                  <c:v>1345.0201631559753</c:v>
                </c:pt>
                <c:pt idx="48">
                  <c:v>1339.9701305047333</c:v>
                </c:pt>
                <c:pt idx="49">
                  <c:v>1334.9346347630453</c:v>
                </c:pt>
                <c:pt idx="50">
                  <c:v>1329.9139284831983</c:v>
                </c:pt>
                <c:pt idx="51">
                  <c:v>1324.9082695158197</c:v>
                </c:pt>
                <c:pt idx="52">
                  <c:v>1319.9179211472274</c:v>
                </c:pt>
                <c:pt idx="53">
                  <c:v>1314.9431522411912</c:v>
                </c:pt>
                <c:pt idx="54">
                  <c:v>1309.9842373854547</c:v>
                </c:pt>
                <c:pt idx="55">
                  <c:v>1305.041457043053</c:v>
                </c:pt>
                <c:pt idx="56">
                  <c:v>1300.115097708854</c:v>
                </c:pt>
                <c:pt idx="57">
                  <c:v>1295.205452071273</c:v>
                </c:pt>
                <c:pt idx="58">
                  <c:v>1290.312819179719</c:v>
                </c:pt>
                <c:pt idx="59">
                  <c:v>1285.4375046177142</c:v>
                </c:pt>
                <c:pt idx="60">
                  <c:v>1280.5798206821964</c:v>
                </c:pt>
                <c:pt idx="61">
                  <c:v>1275.7400865692312</c:v>
                </c:pt>
                <c:pt idx="62">
                  <c:v>1270.9186285662931</c:v>
                </c:pt>
                <c:pt idx="63">
                  <c:v>1266.1157802516632</c:v>
                </c:pt>
                <c:pt idx="64">
                  <c:v>1261.3318827011121</c:v>
                </c:pt>
                <c:pt idx="65">
                  <c:v>1256.5672847023823</c:v>
                </c:pt>
                <c:pt idx="66">
                  <c:v>1251.8223429776842</c:v>
                </c:pt>
                <c:pt idx="67">
                  <c:v>1247.0974224147806</c:v>
                </c:pt>
                <c:pt idx="68">
                  <c:v>1242.3928963070693</c:v>
                </c:pt>
                <c:pt idx="69">
                  <c:v>1237.7091466030247</c:v>
                </c:pt>
                <c:pt idx="70">
                  <c:v>1233.046564165695</c:v>
                </c:pt>
                <c:pt idx="71">
                  <c:v>1228.40554904262</c:v>
                </c:pt>
                <c:pt idx="72">
                  <c:v>1223.7865107468845</c:v>
                </c:pt>
                <c:pt idx="73">
                  <c:v>1219.189868549875</c:v>
                </c:pt>
                <c:pt idx="74">
                  <c:v>1214.61605178639</c:v>
                </c:pt>
                <c:pt idx="75">
                  <c:v>1210.0655001728555</c:v>
                </c:pt>
                <c:pt idx="76">
                  <c:v>1205.538664139416</c:v>
                </c:pt>
                <c:pt idx="77">
                  <c:v>1201.036005176764</c:v>
                </c:pt>
                <c:pt idx="78">
                  <c:v>1196.557996198514</c:v>
                </c:pt>
                <c:pt idx="79">
                  <c:v>1192.105121920178</c:v>
                </c:pt>
                <c:pt idx="80">
                  <c:v>1187.677879255755</c:v>
                </c:pt>
                <c:pt idx="81">
                  <c:v>1183.276777733104</c:v>
                </c:pt>
                <c:pt idx="82">
                  <c:v>1178.90233992919</c:v>
                </c:pt>
                <c:pt idx="83">
                  <c:v>1174.5551019267143</c:v>
                </c:pt>
                <c:pt idx="84">
                  <c:v>1170.2356137933987</c:v>
                </c:pt>
                <c:pt idx="85">
                  <c:v>1165.9444400856214</c:v>
                </c:pt>
                <c:pt idx="86">
                  <c:v>1161.6821603779251</c:v>
                </c:pt>
                <c:pt idx="87">
                  <c:v>1157.4493698204167</c:v>
                </c:pt>
                <c:pt idx="88">
                  <c:v>1153.2466797259303</c:v>
                </c:pt>
                <c:pt idx="89">
                  <c:v>1149.074718189174</c:v>
                </c:pt>
                <c:pt idx="90">
                  <c:v>1144.9341307402942</c:v>
                </c:pt>
                <c:pt idx="91">
                  <c:v>1140.8255810353378</c:v>
                </c:pt>
                <c:pt idx="92">
                  <c:v>1136.7497515866246</c:v>
                </c:pt>
                <c:pt idx="93">
                  <c:v>1132.7073445359495</c:v>
                </c:pt>
                <c:pt idx="94">
                  <c:v>1128.6990824742666</c:v>
                </c:pt>
                <c:pt idx="95">
                  <c:v>1124.7257093113485</c:v>
                </c:pt>
                <c:pt idx="96">
                  <c:v>1120.7879911998486</c:v>
                </c:pt>
                <c:pt idx="97">
                  <c:v>1116.8867175179869</c:v>
                </c:pt>
                <c:pt idx="98">
                  <c:v>1113.0227019162494</c:v>
                </c:pt>
                <c:pt idx="99">
                  <c:v>1109.1967834332813</c:v>
                </c:pt>
                <c:pt idx="100">
                  <c:v>1105.4098276873528</c:v>
                </c:pt>
                <c:pt idx="101">
                  <c:v>1101.6627281501499</c:v>
                </c:pt>
                <c:pt idx="102">
                  <c:v>1097.9564075103024</c:v>
                </c:pt>
                <c:pt idx="103">
                  <c:v>1094.2918191352362</c:v>
                </c:pt>
                <c:pt idx="104">
                  <c:v>1090.6699486404764</c:v>
                </c:pt>
                <c:pt idx="105">
                  <c:v>1087.0918155769507</c:v>
                </c:pt>
                <c:pt idx="106">
                  <c:v>1083.5584752478808</c:v>
                </c:pt>
                <c:pt idx="107">
                  <c:v>1080.0710206682324</c:v>
                </c:pt>
                <c:pt idx="108">
                  <c:v>1076.6305846814132</c:v>
                </c:pt>
                <c:pt idx="109">
                  <c:v>1073.2383422495072</c:v>
                </c:pt>
                <c:pt idx="110">
                  <c:v>1069.8955129356455</c:v>
                </c:pt>
                <c:pt idx="111">
                  <c:v>1066.6033635992524</c:v>
                </c:pt>
                <c:pt idx="112">
                  <c:v>1063.3632113278334</c:v>
                </c:pt>
                <c:pt idx="113">
                  <c:v>1060.1764266319424</c:v>
                </c:pt>
                <c:pt idx="114">
                  <c:v>1057.044436933786</c:v>
                </c:pt>
                <c:pt idx="115">
                  <c:v>1053.9687303839976</c:v>
                </c:pt>
                <c:pt idx="116">
                  <c:v>1050.9508600461722</c:v>
                </c:pt>
                <c:pt idx="117">
                  <c:v>1047.9924484942894</c:v>
                </c:pt>
                <c:pt idx="118">
                  <c:v>1045.0951928751738</c:v>
                </c:pt>
                <c:pt idx="119">
                  <c:v>1042.2608704956906</c:v>
                </c:pt>
                <c:pt idx="120">
                  <c:v>1039.4913450039628</c:v>
                </c:pt>
                <c:pt idx="121">
                  <c:v>1036.8792903354358</c:v>
                </c:pt>
                <c:pt idx="122">
                  <c:v>1034.4175820863147</c:v>
                </c:pt>
                <c:pt idx="123">
                  <c:v>1032.0992973851323</c:v>
                </c:pt>
                <c:pt idx="124">
                  <c:v>1029.9177159001595</c:v>
                </c:pt>
                <c:pt idx="125">
                  <c:v>1027.8663204900406</c:v>
                </c:pt>
                <c:pt idx="126">
                  <c:v>1025.9387975008167</c:v>
                </c:pt>
                <c:pt idx="127">
                  <c:v>1024.1290367134338</c:v>
                </c:pt>
                <c:pt idx="128">
                  <c:v>1022.4311309466692</c:v>
                </c:pt>
                <c:pt idx="129">
                  <c:v>1020.8393753214523</c:v>
                </c:pt>
                <c:pt idx="130">
                  <c:v>1019.3482661932186</c:v>
                </c:pt>
                <c:pt idx="131">
                  <c:v>1017.9524997599791</c:v>
                </c:pt>
                <c:pt idx="132">
                  <c:v>1016.6469703544981</c:v>
                </c:pt>
                <c:pt idx="133">
                  <c:v>1015.4267684298792</c:v>
                </c:pt>
                <c:pt idx="134">
                  <c:v>1014.2871782487688</c:v>
                </c:pt>
                <c:pt idx="135">
                  <c:v>1013.2236752872133</c:v>
                </c:pt>
                <c:pt idx="136">
                  <c:v>1012.2319233651182</c:v>
                </c:pt>
                <c:pt idx="137">
                  <c:v>1011.3077715162061</c:v>
                </c:pt>
                <c:pt idx="138">
                  <c:v>1010.447250611152</c:v>
                </c:pt>
                <c:pt idx="139">
                  <c:v>1009.6465697485893</c:v>
                </c:pt>
                <c:pt idx="140">
                  <c:v>1008.9021124293658</c:v>
                </c:pt>
                <c:pt idx="141">
                  <c:v>1008.2104325303739</c:v>
                </c:pt>
                <c:pt idx="142">
                  <c:v>1007.5682500948426</c:v>
                </c:pt>
                <c:pt idx="143">
                  <c:v>1006.9724469568152</c:v>
                </c:pt>
                <c:pt idx="144">
                  <c:v>1006.4200622178895</c:v>
                </c:pt>
                <c:pt idx="145">
                  <c:v>1005.9082875949069</c:v>
                </c:pt>
                <c:pt idx="146">
                  <c:v>1005.434462657536</c:v>
                </c:pt>
                <c:pt idx="147">
                  <c:v>1004.9960699748314</c:v>
                </c:pt>
                <c:pt idx="148">
                  <c:v>1004.5907301900364</c:v>
                </c:pt>
                <c:pt idx="149">
                  <c:v>1004.2161970426699</c:v>
                </c:pt>
                <c:pt idx="150">
                  <c:v>1003.8703523568129</c:v>
                </c:pt>
                <c:pt idx="151">
                  <c:v>1003.5512010140551</c:v>
                </c:pt>
                <c:pt idx="152">
                  <c:v>1003.2568659291211</c:v>
                </c:pt>
                <c:pt idx="153">
                  <c:v>1002.9855830454493</c:v>
                </c:pt>
                <c:pt idx="154">
                  <c:v>1002.7356963673553</c:v>
                </c:pt>
                <c:pt idx="155">
                  <c:v>1002.5056530443911</c:v>
                </c:pt>
                <c:pt idx="156">
                  <c:v>1002.2939985226506</c:v>
                </c:pt>
                <c:pt idx="157">
                  <c:v>1002.0993717766402</c:v>
                </c:pt>
                <c:pt idx="158">
                  <c:v>1001.9205006342204</c:v>
                </c:pt>
                <c:pt idx="159">
                  <c:v>1001.7561972059686</c:v>
                </c:pt>
                <c:pt idx="160">
                  <c:v>1001.6053534290775</c:v>
                </c:pt>
                <c:pt idx="161">
                  <c:v>1001.4669367346575</c:v>
                </c:pt>
                <c:pt idx="162">
                  <c:v>1001.3399858461538</c:v>
                </c:pt>
                <c:pt idx="163">
                  <c:v>1001.2236067152559</c:v>
                </c:pt>
                <c:pt idx="164">
                  <c:v>1001.1169686005843</c:v>
                </c:pt>
                <c:pt idx="165">
                  <c:v>1001.019300293231</c:v>
                </c:pt>
                <c:pt idx="166">
                  <c:v>1000.9298864921341</c:v>
                </c:pt>
                <c:pt idx="167">
                  <c:v>1000.8480643312198</c:v>
                </c:pt>
                <c:pt idx="168">
                  <c:v>1000.7732200592513</c:v>
                </c:pt>
                <c:pt idx="169">
                  <c:v>1000.7047858724375</c:v>
                </c:pt>
                <c:pt idx="170">
                  <c:v>1000.64223689897</c:v>
                </c:pt>
                <c:pt idx="171">
                  <c:v>1000.5850883339367</c:v>
                </c:pt>
                <c:pt idx="172">
                  <c:v>1000.532892722357</c:v>
                </c:pt>
                <c:pt idx="173">
                  <c:v>1000.4852373874813</c:v>
                </c:pt>
                <c:pt idx="174">
                  <c:v>1000.4417420009698</c:v>
                </c:pt>
                <c:pt idx="175">
                  <c:v>1000.4020562911219</c:v>
                </c:pt>
                <c:pt idx="176">
                  <c:v>1000.3658578849441</c:v>
                </c:pt>
                <c:pt idx="177">
                  <c:v>1000.3328502795188</c:v>
                </c:pt>
                <c:pt idx="178">
                  <c:v>1000.3027609379275</c:v>
                </c:pt>
                <c:pt idx="179">
                  <c:v>1000.2753395047506</c:v>
                </c:pt>
                <c:pt idx="180">
                  <c:v>1000.2503561360817</c:v>
                </c:pt>
                <c:pt idx="181">
                  <c:v>1000.227599938873</c:v>
                </c:pt>
                <c:pt idx="182">
                  <c:v>1000.2068775144264</c:v>
                </c:pt>
                <c:pt idx="183">
                  <c:v>1000.1880116008417</c:v>
                </c:pt>
                <c:pt idx="184">
                  <c:v>1000.1708398092599</c:v>
                </c:pt>
                <c:pt idx="185">
                  <c:v>1000.1552134488451</c:v>
                </c:pt>
                <c:pt idx="186">
                  <c:v>1000.140996435515</c:v>
                </c:pt>
                <c:pt idx="187">
                  <c:v>1000.1280642795776</c:v>
                </c:pt>
                <c:pt idx="188">
                  <c:v>1000.1163031475662</c:v>
                </c:pt>
                <c:pt idx="189">
                  <c:v>1000.10560899371</c:v>
                </c:pt>
                <c:pt idx="190">
                  <c:v>1000.0958867566633</c:v>
                </c:pt>
                <c:pt idx="191">
                  <c:v>1000.0870496172852</c:v>
                </c:pt>
                <c:pt idx="192">
                  <c:v>1000.079018313442</c:v>
                </c:pt>
                <c:pt idx="193">
                  <c:v>1000.071720507997</c:v>
                </c:pt>
                <c:pt idx="194">
                  <c:v>1000.0650902063411</c:v>
                </c:pt>
                <c:pt idx="195">
                  <c:v>1000.0590672200018</c:v>
                </c:pt>
                <c:pt idx="196">
                  <c:v>1000.0535966730622</c:v>
                </c:pt>
                <c:pt idx="197">
                  <c:v>1000.0486285482981</c:v>
                </c:pt>
                <c:pt idx="198">
                  <c:v>1000.0441172701302</c:v>
                </c:pt>
                <c:pt idx="199">
                  <c:v>1000.0400213216552</c:v>
                </c:pt>
                <c:pt idx="200">
                  <c:v>1000.0363028931988</c:v>
                </c:pt>
                <c:pt idx="201">
                  <c:v>1000.0329275599859</c:v>
                </c:pt>
                <c:pt idx="202">
                  <c:v>1000.0298639866921</c:v>
                </c:pt>
                <c:pt idx="203">
                  <c:v>1000.0270836567815</c:v>
                </c:pt>
                <c:pt idx="204">
                  <c:v>1000.0245606246857</c:v>
                </c:pt>
                <c:pt idx="205">
                  <c:v>1000.0222712890067</c:v>
                </c:pt>
                <c:pt idx="206">
                  <c:v>1000.0201941850668</c:v>
                </c:pt>
                <c:pt idx="207">
                  <c:v>1000.0183097952372</c:v>
                </c:pt>
                <c:pt idx="208">
                  <c:v>1000.0166003756001</c:v>
                </c:pt>
                <c:pt idx="209">
                  <c:v>1000.0150497976073</c:v>
                </c:pt>
                <c:pt idx="210">
                  <c:v>1000.0136434034898</c:v>
                </c:pt>
                <c:pt idx="211">
                  <c:v>1000.0123678742821</c:v>
                </c:pt>
                <c:pt idx="212">
                  <c:v>1000.0112111093991</c:v>
                </c:pt>
                <c:pt idx="213">
                  <c:v>1000.0101621167961</c:v>
                </c:pt>
                <c:pt idx="214">
                  <c:v>1000.0092109128136</c:v>
                </c:pt>
                <c:pt idx="215">
                  <c:v>1000.0083484308832</c:v>
                </c:pt>
                <c:pt idx="216">
                  <c:v>1000.0075664383343</c:v>
                </c:pt>
                <c:pt idx="217">
                  <c:v>1000.0068574606076</c:v>
                </c:pt>
                <c:pt idx="218">
                  <c:v>1000.0062147122316</c:v>
                </c:pt>
                <c:pt idx="219">
                  <c:v>1000.0056320339773</c:v>
                </c:pt>
                <c:pt idx="220">
                  <c:v>1000.005103835653</c:v>
                </c:pt>
                <c:pt idx="221">
                  <c:v>1000.0046250440427</c:v>
                </c:pt>
                <c:pt idx="222">
                  <c:v>1000.0041910555402</c:v>
                </c:pt>
                <c:pt idx="223">
                  <c:v>1000.0037976930613</c:v>
                </c:pt>
                <c:pt idx="224">
                  <c:v>1000.0034411668584</c:v>
                </c:pt>
                <c:pt idx="225">
                  <c:v>1000.0031180388893</c:v>
                </c:pt>
                <c:pt idx="226">
                  <c:v>1000.0028251904258</c:v>
                </c:pt>
                <c:pt idx="227">
                  <c:v>1000.0025597926104</c:v>
                </c:pt>
                <c:pt idx="228">
                  <c:v>1000.0023192796998</c:v>
                </c:pt>
                <c:pt idx="229">
                  <c:v>1000.0021013247524</c:v>
                </c:pt>
                <c:pt idx="230">
                  <c:v>1000.0019038175406</c:v>
                </c:pt>
                <c:pt idx="231">
                  <c:v>1000.0017248444873</c:v>
                </c:pt>
                <c:pt idx="232">
                  <c:v>1000.0015626704436</c:v>
                </c:pt>
                <c:pt idx="233">
                  <c:v>1000.0014157221403</c:v>
                </c:pt>
                <c:pt idx="234">
                  <c:v>1000.0012825731632</c:v>
                </c:pt>
                <c:pt idx="235">
                  <c:v>1000.0011619303111</c:v>
                </c:pt>
                <c:pt idx="236">
                  <c:v>1000.0010526212129</c:v>
                </c:pt>
                <c:pt idx="237">
                  <c:v>1000.0009535830874</c:v>
                </c:pt>
                <c:pt idx="238">
                  <c:v>1000.0008638525417</c:v>
                </c:pt>
                <c:pt idx="239">
                  <c:v>1000.0007825563142</c:v>
                </c:pt>
                <c:pt idx="240">
                  <c:v>1000.0007089028742</c:v>
                </c:pt>
                <c:pt idx="241">
                  <c:v>1000.0006421747995</c:v>
                </c:pt>
                <c:pt idx="242">
                  <c:v>1000.0005817218625</c:v>
                </c:pt>
                <c:pt idx="243">
                  <c:v>1000.0005269547564</c:v>
                </c:pt>
                <c:pt idx="244">
                  <c:v>1000.000477339406</c:v>
                </c:pt>
                <c:pt idx="245">
                  <c:v>1000.0004323918057</c:v>
                </c:pt>
                <c:pt idx="246">
                  <c:v>1000.0003916733394</c:v>
                </c:pt>
                <c:pt idx="247">
                  <c:v>1000.0003547865352</c:v>
                </c:pt>
                <c:pt idx="248">
                  <c:v>1000.0003213712151</c:v>
                </c:pt>
                <c:pt idx="249">
                  <c:v>1000.000291101005</c:v>
                </c:pt>
                <c:pt idx="250">
                  <c:v>1000.0002636801695</c:v>
                </c:pt>
                <c:pt idx="251">
                  <c:v>1000.000238840741</c:v>
                </c:pt>
                <c:pt idx="252">
                  <c:v>1000.000216339919</c:v>
                </c:pt>
                <c:pt idx="253">
                  <c:v>1000.0001959577106</c:v>
                </c:pt>
                <c:pt idx="254">
                  <c:v>1000.0001774947924</c:v>
                </c:pt>
                <c:pt idx="255">
                  <c:v>1000.0001607705716</c:v>
                </c:pt>
                <c:pt idx="256">
                  <c:v>1000.0001456214292</c:v>
                </c:pt>
                <c:pt idx="257">
                  <c:v>1000.000131899127</c:v>
                </c:pt>
                <c:pt idx="258">
                  <c:v>1000.0001194693646</c:v>
                </c:pt>
                <c:pt idx="259">
                  <c:v>1000.0001082104699</c:v>
                </c:pt>
                <c:pt idx="260">
                  <c:v>1000.0000980122142</c:v>
                </c:pt>
                <c:pt idx="261">
                  <c:v>1000.0000887747368</c:v>
                </c:pt>
                <c:pt idx="262">
                  <c:v>1000.0000804075712</c:v>
                </c:pt>
                <c:pt idx="263">
                  <c:v>1000.0000728287629</c:v>
                </c:pt>
                <c:pt idx="264">
                  <c:v>1000.0000659640687</c:v>
                </c:pt>
                <c:pt idx="265">
                  <c:v>1000.000059746232</c:v>
                </c:pt>
                <c:pt idx="266">
                  <c:v>1000.0000541143266</c:v>
                </c:pt>
                <c:pt idx="267">
                  <c:v>1000.0000490131614</c:v>
                </c:pt>
                <c:pt idx="268">
                  <c:v>1000.0000443927399</c:v>
                </c:pt>
                <c:pt idx="269">
                  <c:v>1000.0000402077735</c:v>
                </c:pt>
                <c:pt idx="270">
                  <c:v>1000.000036417237</c:v>
                </c:pt>
                <c:pt idx="271">
                  <c:v>1000.0000329839686</c:v>
                </c:pt>
                <c:pt idx="272">
                  <c:v>1000.0000298743058</c:v>
                </c:pt>
                <c:pt idx="273">
                  <c:v>1000.0000270577564</c:v>
                </c:pt>
                <c:pt idx="274">
                  <c:v>1000.0000245067001</c:v>
                </c:pt>
                <c:pt idx="275">
                  <c:v>1000.000022196118</c:v>
                </c:pt>
                <c:pt idx="276">
                  <c:v>1000.0000201033481</c:v>
                </c:pt>
                <c:pt idx="277">
                  <c:v>1000.000018207863</c:v>
                </c:pt>
                <c:pt idx="278">
                  <c:v>1000.0000164910693</c:v>
                </c:pt>
                <c:pt idx="279">
                  <c:v>1000.0000149361254</c:v>
                </c:pt>
                <c:pt idx="280">
                  <c:v>1000.0000135277762</c:v>
                </c:pt>
                <c:pt idx="281">
                  <c:v>1000.0000122522042</c:v>
                </c:pt>
                <c:pt idx="282">
                  <c:v>1000.0000110968938</c:v>
                </c:pt>
                <c:pt idx="283">
                  <c:v>1000.0000100505089</c:v>
                </c:pt>
                <c:pt idx="284">
                  <c:v>1000.0000091027816</c:v>
                </c:pt>
                <c:pt idx="285">
                  <c:v>1000.0000082444116</c:v>
                </c:pt>
                <c:pt idx="286">
                  <c:v>1000.0000074669753</c:v>
                </c:pt>
                <c:pt idx="287">
                  <c:v>1000.0000067628425</c:v>
                </c:pt>
                <c:pt idx="288">
                  <c:v>1000.0000061251028</c:v>
                </c:pt>
                <c:pt idx="289">
                  <c:v>1000.0000055474968</c:v>
                </c:pt>
                <c:pt idx="290">
                  <c:v>1000.0000050243552</c:v>
                </c:pt>
                <c:pt idx="291">
                  <c:v>1000.0000045505429</c:v>
                </c:pt>
                <c:pt idx="292">
                  <c:v>1000.000004121409</c:v>
                </c:pt>
                <c:pt idx="293">
                  <c:v>1000.000003732741</c:v>
                </c:pt>
                <c:pt idx="294">
                  <c:v>1000.0000033807237</c:v>
                </c:pt>
                <c:pt idx="295">
                  <c:v>1000.0000030619011</c:v>
                </c:pt>
                <c:pt idx="296">
                  <c:v>1000.0000027731436</c:v>
                </c:pt>
                <c:pt idx="297">
                  <c:v>1000.000002511616</c:v>
                </c:pt>
                <c:pt idx="298">
                  <c:v>1000.0000022747511</c:v>
                </c:pt>
                <c:pt idx="299">
                  <c:v>1000.000002060223</c:v>
                </c:pt>
                <c:pt idx="300">
                  <c:v>1000.0000018659256</c:v>
                </c:pt>
              </c:numCache>
            </c:numRef>
          </c:yVal>
          <c:smooth val="0"/>
        </c:ser>
        <c:ser>
          <c:idx val="2"/>
          <c:order val="3"/>
          <c:tx>
            <c:v>Tubing Flowing (pt)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Calcs!$D$43:$D$343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Calcs!$H$43:$H$343</c:f>
              <c:numCache>
                <c:ptCount val="301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  <c:pt idx="161">
                  <c:v>1000</c:v>
                </c:pt>
                <c:pt idx="162">
                  <c:v>1000</c:v>
                </c:pt>
                <c:pt idx="163">
                  <c:v>1000</c:v>
                </c:pt>
                <c:pt idx="164">
                  <c:v>1000</c:v>
                </c:pt>
                <c:pt idx="165">
                  <c:v>1000</c:v>
                </c:pt>
                <c:pt idx="166">
                  <c:v>1000</c:v>
                </c:pt>
                <c:pt idx="167">
                  <c:v>1000</c:v>
                </c:pt>
                <c:pt idx="168">
                  <c:v>1000</c:v>
                </c:pt>
                <c:pt idx="169">
                  <c:v>1000</c:v>
                </c:pt>
                <c:pt idx="170">
                  <c:v>1000</c:v>
                </c:pt>
                <c:pt idx="171">
                  <c:v>1000</c:v>
                </c:pt>
                <c:pt idx="172">
                  <c:v>1000</c:v>
                </c:pt>
                <c:pt idx="173">
                  <c:v>1000</c:v>
                </c:pt>
                <c:pt idx="174">
                  <c:v>1000</c:v>
                </c:pt>
                <c:pt idx="175">
                  <c:v>1000</c:v>
                </c:pt>
                <c:pt idx="176">
                  <c:v>1000</c:v>
                </c:pt>
                <c:pt idx="177">
                  <c:v>1000</c:v>
                </c:pt>
                <c:pt idx="178">
                  <c:v>1000</c:v>
                </c:pt>
                <c:pt idx="179">
                  <c:v>1000</c:v>
                </c:pt>
                <c:pt idx="180">
                  <c:v>1000</c:v>
                </c:pt>
                <c:pt idx="181">
                  <c:v>1000</c:v>
                </c:pt>
                <c:pt idx="182">
                  <c:v>1000</c:v>
                </c:pt>
                <c:pt idx="183">
                  <c:v>1000</c:v>
                </c:pt>
                <c:pt idx="184">
                  <c:v>1000</c:v>
                </c:pt>
                <c:pt idx="185">
                  <c:v>1000</c:v>
                </c:pt>
                <c:pt idx="186">
                  <c:v>1000</c:v>
                </c:pt>
                <c:pt idx="187">
                  <c:v>1000</c:v>
                </c:pt>
                <c:pt idx="188">
                  <c:v>1000</c:v>
                </c:pt>
                <c:pt idx="189">
                  <c:v>1000</c:v>
                </c:pt>
                <c:pt idx="190">
                  <c:v>1000</c:v>
                </c:pt>
                <c:pt idx="191">
                  <c:v>1000</c:v>
                </c:pt>
                <c:pt idx="192">
                  <c:v>1000</c:v>
                </c:pt>
                <c:pt idx="193">
                  <c:v>1000</c:v>
                </c:pt>
                <c:pt idx="194">
                  <c:v>1000</c:v>
                </c:pt>
                <c:pt idx="195">
                  <c:v>1000</c:v>
                </c:pt>
                <c:pt idx="196">
                  <c:v>1000</c:v>
                </c:pt>
                <c:pt idx="197">
                  <c:v>1000</c:v>
                </c:pt>
                <c:pt idx="198">
                  <c:v>1000</c:v>
                </c:pt>
                <c:pt idx="199">
                  <c:v>1000</c:v>
                </c:pt>
                <c:pt idx="200">
                  <c:v>1000</c:v>
                </c:pt>
                <c:pt idx="201">
                  <c:v>1000</c:v>
                </c:pt>
                <c:pt idx="202">
                  <c:v>1000</c:v>
                </c:pt>
                <c:pt idx="203">
                  <c:v>1000</c:v>
                </c:pt>
                <c:pt idx="204">
                  <c:v>1000</c:v>
                </c:pt>
                <c:pt idx="205">
                  <c:v>1000</c:v>
                </c:pt>
                <c:pt idx="206">
                  <c:v>1000</c:v>
                </c:pt>
                <c:pt idx="207">
                  <c:v>1000</c:v>
                </c:pt>
                <c:pt idx="208">
                  <c:v>1000</c:v>
                </c:pt>
                <c:pt idx="209">
                  <c:v>1000</c:v>
                </c:pt>
                <c:pt idx="210">
                  <c:v>1000</c:v>
                </c:pt>
                <c:pt idx="211">
                  <c:v>1000</c:v>
                </c:pt>
                <c:pt idx="212">
                  <c:v>1000</c:v>
                </c:pt>
                <c:pt idx="213">
                  <c:v>1000</c:v>
                </c:pt>
                <c:pt idx="214">
                  <c:v>1000</c:v>
                </c:pt>
                <c:pt idx="215">
                  <c:v>1000</c:v>
                </c:pt>
                <c:pt idx="216">
                  <c:v>1000</c:v>
                </c:pt>
                <c:pt idx="217">
                  <c:v>1000</c:v>
                </c:pt>
                <c:pt idx="218">
                  <c:v>1000</c:v>
                </c:pt>
                <c:pt idx="219">
                  <c:v>1000</c:v>
                </c:pt>
                <c:pt idx="220">
                  <c:v>1000</c:v>
                </c:pt>
                <c:pt idx="221">
                  <c:v>1000</c:v>
                </c:pt>
                <c:pt idx="222">
                  <c:v>1000</c:v>
                </c:pt>
                <c:pt idx="223">
                  <c:v>1000</c:v>
                </c:pt>
                <c:pt idx="224">
                  <c:v>1000</c:v>
                </c:pt>
                <c:pt idx="225">
                  <c:v>1000</c:v>
                </c:pt>
                <c:pt idx="226">
                  <c:v>1000</c:v>
                </c:pt>
                <c:pt idx="227">
                  <c:v>1000</c:v>
                </c:pt>
                <c:pt idx="228">
                  <c:v>1000</c:v>
                </c:pt>
                <c:pt idx="229">
                  <c:v>1000</c:v>
                </c:pt>
                <c:pt idx="230">
                  <c:v>1000</c:v>
                </c:pt>
                <c:pt idx="231">
                  <c:v>1000</c:v>
                </c:pt>
                <c:pt idx="232">
                  <c:v>1000</c:v>
                </c:pt>
                <c:pt idx="233">
                  <c:v>1000</c:v>
                </c:pt>
                <c:pt idx="234">
                  <c:v>1000</c:v>
                </c:pt>
                <c:pt idx="235">
                  <c:v>1000</c:v>
                </c:pt>
                <c:pt idx="236">
                  <c:v>1000</c:v>
                </c:pt>
                <c:pt idx="237">
                  <c:v>1000</c:v>
                </c:pt>
                <c:pt idx="238">
                  <c:v>1000</c:v>
                </c:pt>
                <c:pt idx="239">
                  <c:v>1000</c:v>
                </c:pt>
                <c:pt idx="240">
                  <c:v>1000</c:v>
                </c:pt>
                <c:pt idx="241">
                  <c:v>1000</c:v>
                </c:pt>
                <c:pt idx="242">
                  <c:v>1000</c:v>
                </c:pt>
                <c:pt idx="243">
                  <c:v>1000</c:v>
                </c:pt>
                <c:pt idx="244">
                  <c:v>1000</c:v>
                </c:pt>
                <c:pt idx="245">
                  <c:v>1000</c:v>
                </c:pt>
                <c:pt idx="246">
                  <c:v>1000</c:v>
                </c:pt>
                <c:pt idx="247">
                  <c:v>1000</c:v>
                </c:pt>
                <c:pt idx="248">
                  <c:v>1000</c:v>
                </c:pt>
                <c:pt idx="249">
                  <c:v>1000</c:v>
                </c:pt>
                <c:pt idx="250">
                  <c:v>1000</c:v>
                </c:pt>
                <c:pt idx="251">
                  <c:v>1000</c:v>
                </c:pt>
                <c:pt idx="252">
                  <c:v>1000</c:v>
                </c:pt>
                <c:pt idx="253">
                  <c:v>1000</c:v>
                </c:pt>
                <c:pt idx="254">
                  <c:v>1000</c:v>
                </c:pt>
                <c:pt idx="255">
                  <c:v>1000</c:v>
                </c:pt>
                <c:pt idx="256">
                  <c:v>1000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1000</c:v>
                </c:pt>
                <c:pt idx="261">
                  <c:v>1000</c:v>
                </c:pt>
                <c:pt idx="262">
                  <c:v>1000</c:v>
                </c:pt>
                <c:pt idx="263">
                  <c:v>1000</c:v>
                </c:pt>
                <c:pt idx="264">
                  <c:v>1000</c:v>
                </c:pt>
                <c:pt idx="265">
                  <c:v>1000</c:v>
                </c:pt>
                <c:pt idx="266">
                  <c:v>1000</c:v>
                </c:pt>
                <c:pt idx="267">
                  <c:v>1000</c:v>
                </c:pt>
                <c:pt idx="268">
                  <c:v>1000</c:v>
                </c:pt>
                <c:pt idx="269">
                  <c:v>1000</c:v>
                </c:pt>
                <c:pt idx="270">
                  <c:v>1000</c:v>
                </c:pt>
                <c:pt idx="271">
                  <c:v>1000</c:v>
                </c:pt>
                <c:pt idx="272">
                  <c:v>1000</c:v>
                </c:pt>
                <c:pt idx="273">
                  <c:v>1000</c:v>
                </c:pt>
                <c:pt idx="274">
                  <c:v>1000</c:v>
                </c:pt>
                <c:pt idx="275">
                  <c:v>1000</c:v>
                </c:pt>
                <c:pt idx="276">
                  <c:v>1000</c:v>
                </c:pt>
                <c:pt idx="277">
                  <c:v>1000</c:v>
                </c:pt>
                <c:pt idx="278">
                  <c:v>1000</c:v>
                </c:pt>
                <c:pt idx="279">
                  <c:v>1000</c:v>
                </c:pt>
                <c:pt idx="280">
                  <c:v>1000</c:v>
                </c:pt>
                <c:pt idx="281">
                  <c:v>1000</c:v>
                </c:pt>
                <c:pt idx="282">
                  <c:v>1000</c:v>
                </c:pt>
                <c:pt idx="283">
                  <c:v>1000</c:v>
                </c:pt>
                <c:pt idx="284">
                  <c:v>1000</c:v>
                </c:pt>
                <c:pt idx="285">
                  <c:v>1000</c:v>
                </c:pt>
                <c:pt idx="286">
                  <c:v>1000</c:v>
                </c:pt>
                <c:pt idx="287">
                  <c:v>1000</c:v>
                </c:pt>
                <c:pt idx="288">
                  <c:v>1000</c:v>
                </c:pt>
                <c:pt idx="289">
                  <c:v>1000</c:v>
                </c:pt>
                <c:pt idx="290">
                  <c:v>1000</c:v>
                </c:pt>
                <c:pt idx="291">
                  <c:v>1000</c:v>
                </c:pt>
                <c:pt idx="292">
                  <c:v>1000</c:v>
                </c:pt>
                <c:pt idx="293">
                  <c:v>1000</c:v>
                </c:pt>
                <c:pt idx="294">
                  <c:v>1000</c:v>
                </c:pt>
                <c:pt idx="295">
                  <c:v>1000</c:v>
                </c:pt>
                <c:pt idx="296">
                  <c:v>1000</c:v>
                </c:pt>
                <c:pt idx="297">
                  <c:v>1000</c:v>
                </c:pt>
                <c:pt idx="298">
                  <c:v>1000</c:v>
                </c:pt>
                <c:pt idx="299">
                  <c:v>1000</c:v>
                </c:pt>
                <c:pt idx="300">
                  <c:v>1000</c:v>
                </c:pt>
              </c:numCache>
            </c:numRef>
          </c:yVal>
          <c:smooth val="0"/>
        </c:ser>
        <c:axId val="15877712"/>
        <c:axId val="39810385"/>
      </c:scatterChart>
      <c:scatterChart>
        <c:scatterStyle val="lineMarker"/>
        <c:varyColors val="0"/>
        <c:ser>
          <c:idx val="3"/>
          <c:order val="4"/>
          <c:tx>
            <c:v>Number of Wells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Calcs!$D$43:$D$343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Calcs!$L$43:$L$343</c:f>
              <c:numCache>
                <c:ptCount val="3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</c:numCache>
            </c:numRef>
          </c:yVal>
          <c:smooth val="1"/>
        </c:ser>
        <c:axId val="4551810"/>
        <c:axId val="21712099"/>
      </c:scatterChart>
      <c:valAx>
        <c:axId val="15877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810385"/>
        <c:crosses val="autoZero"/>
        <c:crossBetween val="midCat"/>
        <c:dispUnits/>
      </c:valAx>
      <c:valAx>
        <c:axId val="39810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Pressure, psia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877712"/>
        <c:crosses val="autoZero"/>
        <c:crossBetween val="midCat"/>
        <c:dispUnits/>
      </c:valAx>
      <c:valAx>
        <c:axId val="4551810"/>
        <c:scaling>
          <c:orientation val="minMax"/>
        </c:scaling>
        <c:axPos val="b"/>
        <c:delete val="1"/>
        <c:majorTickMark val="in"/>
        <c:minorTickMark val="none"/>
        <c:tickLblPos val="nextTo"/>
        <c:crossAx val="21712099"/>
        <c:crosses val="max"/>
        <c:crossBetween val="midCat"/>
        <c:dispUnits/>
      </c:valAx>
      <c:valAx>
        <c:axId val="2171209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Arial"/>
                    <a:ea typeface="Arial"/>
                    <a:cs typeface="Arial"/>
                  </a:rPr>
                  <a:t>Number of (Required) Wells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51810"/>
        <c:crosses val="max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1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1775"/>
          <c:w val="0.928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v>pR: Reservoir Average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Calcs!$P$42:$P$343</c:f>
              <c:numCache>
                <c:ptCount val="301"/>
                <c:pt idx="0">
                  <c:v>0.33333333333333337</c:v>
                </c:pt>
                <c:pt idx="1">
                  <c:v>0.6666666666666667</c:v>
                </c:pt>
                <c:pt idx="2">
                  <c:v>1</c:v>
                </c:pt>
                <c:pt idx="3">
                  <c:v>1.3333333333333335</c:v>
                </c:pt>
                <c:pt idx="4">
                  <c:v>1.6666666666666667</c:v>
                </c:pt>
                <c:pt idx="5">
                  <c:v>2</c:v>
                </c:pt>
                <c:pt idx="6">
                  <c:v>2.3333333333333335</c:v>
                </c:pt>
                <c:pt idx="7">
                  <c:v>2.666666666666667</c:v>
                </c:pt>
                <c:pt idx="8">
                  <c:v>3</c:v>
                </c:pt>
                <c:pt idx="9">
                  <c:v>3.3333333333333335</c:v>
                </c:pt>
                <c:pt idx="10">
                  <c:v>3.6666666666666665</c:v>
                </c:pt>
                <c:pt idx="11">
                  <c:v>4</c:v>
                </c:pt>
                <c:pt idx="12">
                  <c:v>4.333333333333334</c:v>
                </c:pt>
                <c:pt idx="13">
                  <c:v>4.666666666666667</c:v>
                </c:pt>
                <c:pt idx="14">
                  <c:v>5</c:v>
                </c:pt>
                <c:pt idx="15">
                  <c:v>5.333333333333334</c:v>
                </c:pt>
                <c:pt idx="16">
                  <c:v>5.666666666666666</c:v>
                </c:pt>
                <c:pt idx="17">
                  <c:v>6</c:v>
                </c:pt>
                <c:pt idx="18">
                  <c:v>6.333333333333334</c:v>
                </c:pt>
                <c:pt idx="19">
                  <c:v>6.666666666666667</c:v>
                </c:pt>
                <c:pt idx="20">
                  <c:v>7.000000000000001</c:v>
                </c:pt>
                <c:pt idx="21">
                  <c:v>7.333333333333333</c:v>
                </c:pt>
                <c:pt idx="22">
                  <c:v>7.666666666666666</c:v>
                </c:pt>
                <c:pt idx="23">
                  <c:v>8</c:v>
                </c:pt>
                <c:pt idx="24">
                  <c:v>8.333333333333332</c:v>
                </c:pt>
                <c:pt idx="25">
                  <c:v>8.666666666666668</c:v>
                </c:pt>
                <c:pt idx="26">
                  <c:v>9</c:v>
                </c:pt>
                <c:pt idx="27">
                  <c:v>9.333333333333334</c:v>
                </c:pt>
                <c:pt idx="28">
                  <c:v>9.666666666666666</c:v>
                </c:pt>
                <c:pt idx="29">
                  <c:v>10</c:v>
                </c:pt>
                <c:pt idx="30">
                  <c:v>10.333333333333334</c:v>
                </c:pt>
                <c:pt idx="31">
                  <c:v>10.666666666666668</c:v>
                </c:pt>
                <c:pt idx="32">
                  <c:v>11</c:v>
                </c:pt>
                <c:pt idx="33">
                  <c:v>11.333333333333332</c:v>
                </c:pt>
                <c:pt idx="34">
                  <c:v>11.666666666666666</c:v>
                </c:pt>
                <c:pt idx="35">
                  <c:v>12</c:v>
                </c:pt>
                <c:pt idx="36">
                  <c:v>12.333333333333334</c:v>
                </c:pt>
                <c:pt idx="37">
                  <c:v>12.666666666666668</c:v>
                </c:pt>
                <c:pt idx="38">
                  <c:v>13</c:v>
                </c:pt>
                <c:pt idx="39">
                  <c:v>13.333333333333334</c:v>
                </c:pt>
                <c:pt idx="40">
                  <c:v>13.666666666666666</c:v>
                </c:pt>
                <c:pt idx="41">
                  <c:v>14.000000000000002</c:v>
                </c:pt>
                <c:pt idx="42">
                  <c:v>14.333333333333334</c:v>
                </c:pt>
                <c:pt idx="43">
                  <c:v>14.666666666666666</c:v>
                </c:pt>
                <c:pt idx="44">
                  <c:v>15</c:v>
                </c:pt>
                <c:pt idx="45">
                  <c:v>15.333333333333332</c:v>
                </c:pt>
                <c:pt idx="46">
                  <c:v>15.666666666666668</c:v>
                </c:pt>
                <c:pt idx="47">
                  <c:v>16</c:v>
                </c:pt>
                <c:pt idx="48">
                  <c:v>16.333333333333332</c:v>
                </c:pt>
                <c:pt idx="49">
                  <c:v>16.666666666666664</c:v>
                </c:pt>
                <c:pt idx="50">
                  <c:v>17</c:v>
                </c:pt>
                <c:pt idx="51">
                  <c:v>17.333333333333336</c:v>
                </c:pt>
                <c:pt idx="52">
                  <c:v>17.666666666666668</c:v>
                </c:pt>
                <c:pt idx="53">
                  <c:v>18</c:v>
                </c:pt>
                <c:pt idx="54">
                  <c:v>18.333333333333332</c:v>
                </c:pt>
                <c:pt idx="55">
                  <c:v>18.666666666666668</c:v>
                </c:pt>
                <c:pt idx="56">
                  <c:v>19</c:v>
                </c:pt>
                <c:pt idx="57">
                  <c:v>19.333333333333332</c:v>
                </c:pt>
                <c:pt idx="58">
                  <c:v>19.666666666666664</c:v>
                </c:pt>
                <c:pt idx="59">
                  <c:v>20</c:v>
                </c:pt>
                <c:pt idx="60">
                  <c:v>20.333333333333332</c:v>
                </c:pt>
                <c:pt idx="61">
                  <c:v>20.666666666666668</c:v>
                </c:pt>
                <c:pt idx="62">
                  <c:v>21</c:v>
                </c:pt>
                <c:pt idx="63">
                  <c:v>21.333333333333336</c:v>
                </c:pt>
                <c:pt idx="64">
                  <c:v>21.666666666666668</c:v>
                </c:pt>
                <c:pt idx="65">
                  <c:v>22</c:v>
                </c:pt>
                <c:pt idx="66">
                  <c:v>22.333333333333332</c:v>
                </c:pt>
                <c:pt idx="67">
                  <c:v>22.666666666666664</c:v>
                </c:pt>
                <c:pt idx="68">
                  <c:v>23</c:v>
                </c:pt>
                <c:pt idx="69">
                  <c:v>23.333333333333332</c:v>
                </c:pt>
                <c:pt idx="70">
                  <c:v>23.666666666666668</c:v>
                </c:pt>
                <c:pt idx="71">
                  <c:v>24</c:v>
                </c:pt>
                <c:pt idx="72">
                  <c:v>24.333333333333336</c:v>
                </c:pt>
                <c:pt idx="73">
                  <c:v>24.666666666666668</c:v>
                </c:pt>
                <c:pt idx="74">
                  <c:v>25</c:v>
                </c:pt>
                <c:pt idx="75">
                  <c:v>25.333333333333336</c:v>
                </c:pt>
                <c:pt idx="76">
                  <c:v>25.666666666666664</c:v>
                </c:pt>
                <c:pt idx="77">
                  <c:v>26</c:v>
                </c:pt>
                <c:pt idx="78">
                  <c:v>26.333333333333332</c:v>
                </c:pt>
                <c:pt idx="79">
                  <c:v>26.666666666666668</c:v>
                </c:pt>
                <c:pt idx="80">
                  <c:v>27</c:v>
                </c:pt>
                <c:pt idx="81">
                  <c:v>27.333333333333332</c:v>
                </c:pt>
                <c:pt idx="82">
                  <c:v>27.666666666666668</c:v>
                </c:pt>
                <c:pt idx="83">
                  <c:v>28.000000000000004</c:v>
                </c:pt>
                <c:pt idx="84">
                  <c:v>28.333333333333332</c:v>
                </c:pt>
                <c:pt idx="85">
                  <c:v>28.666666666666668</c:v>
                </c:pt>
                <c:pt idx="86">
                  <c:v>28.999999999999996</c:v>
                </c:pt>
                <c:pt idx="87">
                  <c:v>29.333333333333332</c:v>
                </c:pt>
                <c:pt idx="88">
                  <c:v>29.666666666666668</c:v>
                </c:pt>
                <c:pt idx="89">
                  <c:v>30</c:v>
                </c:pt>
                <c:pt idx="90">
                  <c:v>30.333333333333336</c:v>
                </c:pt>
                <c:pt idx="91">
                  <c:v>30.666666666666664</c:v>
                </c:pt>
                <c:pt idx="92">
                  <c:v>31</c:v>
                </c:pt>
                <c:pt idx="93">
                  <c:v>31.333333333333336</c:v>
                </c:pt>
                <c:pt idx="94">
                  <c:v>31.666666666666664</c:v>
                </c:pt>
                <c:pt idx="95">
                  <c:v>32</c:v>
                </c:pt>
                <c:pt idx="96">
                  <c:v>32.33333333333333</c:v>
                </c:pt>
                <c:pt idx="97">
                  <c:v>32.666666666666664</c:v>
                </c:pt>
                <c:pt idx="98">
                  <c:v>33</c:v>
                </c:pt>
                <c:pt idx="99">
                  <c:v>33.33333333333333</c:v>
                </c:pt>
                <c:pt idx="100">
                  <c:v>33.666666666666664</c:v>
                </c:pt>
                <c:pt idx="101">
                  <c:v>34</c:v>
                </c:pt>
                <c:pt idx="102">
                  <c:v>34.333333333333336</c:v>
                </c:pt>
                <c:pt idx="103">
                  <c:v>34.66666666666667</c:v>
                </c:pt>
                <c:pt idx="104">
                  <c:v>35</c:v>
                </c:pt>
                <c:pt idx="105">
                  <c:v>35.333333333333336</c:v>
                </c:pt>
                <c:pt idx="106">
                  <c:v>35.66666666666667</c:v>
                </c:pt>
                <c:pt idx="107">
                  <c:v>36</c:v>
                </c:pt>
                <c:pt idx="108">
                  <c:v>36.333333333333336</c:v>
                </c:pt>
                <c:pt idx="109">
                  <c:v>36.666666666666664</c:v>
                </c:pt>
                <c:pt idx="110">
                  <c:v>37</c:v>
                </c:pt>
                <c:pt idx="111">
                  <c:v>37.333333333333336</c:v>
                </c:pt>
                <c:pt idx="112">
                  <c:v>37.666666666666664</c:v>
                </c:pt>
                <c:pt idx="113">
                  <c:v>38</c:v>
                </c:pt>
                <c:pt idx="114">
                  <c:v>38.333333333333336</c:v>
                </c:pt>
                <c:pt idx="115">
                  <c:v>38.666666666666664</c:v>
                </c:pt>
                <c:pt idx="116">
                  <c:v>39</c:v>
                </c:pt>
                <c:pt idx="117">
                  <c:v>39.33333333333333</c:v>
                </c:pt>
                <c:pt idx="118">
                  <c:v>39.666666666666664</c:v>
                </c:pt>
                <c:pt idx="119">
                  <c:v>40</c:v>
                </c:pt>
                <c:pt idx="120">
                  <c:v>40.32077063462797</c:v>
                </c:pt>
                <c:pt idx="121">
                  <c:v>40.629418560114544</c:v>
                </c:pt>
                <c:pt idx="122">
                  <c:v>40.92637020161607</c:v>
                </c:pt>
                <c:pt idx="123">
                  <c:v>41.212038757063034</c:v>
                </c:pt>
                <c:pt idx="124">
                  <c:v>41.486824527629125</c:v>
                </c:pt>
                <c:pt idx="125">
                  <c:v>41.75111524178123</c:v>
                </c:pt>
                <c:pt idx="126">
                  <c:v>42.005286373175984</c:v>
                </c:pt>
                <c:pt idx="127">
                  <c:v>42.24970145264026</c:v>
                </c:pt>
                <c:pt idx="128">
                  <c:v>42.48471237444748</c:v>
                </c:pt>
                <c:pt idx="129">
                  <c:v>42.710659697076444</c:v>
                </c:pt>
                <c:pt idx="130">
                  <c:v>42.927872938615884</c:v>
                </c:pt>
                <c:pt idx="131">
                  <c:v>43.1366708669563</c:v>
                </c:pt>
                <c:pt idx="132">
                  <c:v>43.33736178489021</c:v>
                </c:pt>
                <c:pt idx="133">
                  <c:v>43.53024381022323</c:v>
                </c:pt>
                <c:pt idx="134">
                  <c:v>43.71560515098179</c:v>
                </c:pt>
                <c:pt idx="135">
                  <c:v>43.89372437578772</c:v>
                </c:pt>
                <c:pt idx="136">
                  <c:v>44.06487067945645</c:v>
                </c:pt>
                <c:pt idx="137">
                  <c:v>44.22930414386382</c:v>
                </c:pt>
                <c:pt idx="138">
                  <c:v>44.38727599411593</c:v>
                </c:pt>
                <c:pt idx="139">
                  <c:v>44.53902885004777</c:v>
                </c:pt>
                <c:pt idx="140">
                  <c:v>44.684796973068956</c:v>
                </c:pt>
                <c:pt idx="141">
                  <c:v>44.82480650836935</c:v>
                </c:pt>
                <c:pt idx="142">
                  <c:v>44.95927572249222</c:v>
                </c:pt>
                <c:pt idx="143">
                  <c:v>45.08841523627971</c:v>
                </c:pt>
                <c:pt idx="144">
                  <c:v>45.212428253192456</c:v>
                </c:pt>
                <c:pt idx="145">
                  <c:v>45.3315107830052</c:v>
                </c:pt>
                <c:pt idx="146">
                  <c:v>45.44585186087823</c:v>
                </c:pt>
                <c:pt idx="147">
                  <c:v>45.55563376180664</c:v>
                </c:pt>
                <c:pt idx="148">
                  <c:v>45.66103221044974</c:v>
                </c:pt>
                <c:pt idx="149">
                  <c:v>45.762216586344906</c:v>
                </c:pt>
                <c:pt idx="150">
                  <c:v>45.85935012451308</c:v>
                </c:pt>
                <c:pt idx="151">
                  <c:v>45.952590111465504</c:v>
                </c:pt>
                <c:pt idx="152">
                  <c:v>46.04208807662488</c:v>
                </c:pt>
                <c:pt idx="153">
                  <c:v>46.12798997917749</c:v>
                </c:pt>
                <c:pt idx="154">
                  <c:v>46.210436390377005</c:v>
                </c:pt>
                <c:pt idx="155">
                  <c:v>46.289562671323935</c:v>
                </c:pt>
                <c:pt idx="156">
                  <c:v>46.36549914624945</c:v>
                </c:pt>
                <c:pt idx="157">
                  <c:v>46.438371271336045</c:v>
                </c:pt>
                <c:pt idx="158">
                  <c:v>46.50829979911158</c:v>
                </c:pt>
                <c:pt idx="159">
                  <c:v>46.57540093845723</c:v>
                </c:pt>
                <c:pt idx="160">
                  <c:v>46.63978651027371</c:v>
                </c:pt>
                <c:pt idx="161">
                  <c:v>46.70156409885449</c:v>
                </c:pt>
                <c:pt idx="162">
                  <c:v>46.76083719901727</c:v>
                </c:pt>
                <c:pt idx="163">
                  <c:v>46.81770535904956</c:v>
                </c:pt>
                <c:pt idx="164">
                  <c:v>46.87226431952667</c:v>
                </c:pt>
                <c:pt idx="165">
                  <c:v>46.92460614806378</c:v>
                </c:pt>
                <c:pt idx="166">
                  <c:v>46.97481937006655</c:v>
                </c:pt>
                <c:pt idx="167">
                  <c:v>47.0229890955472</c:v>
                </c:pt>
                <c:pt idx="168">
                  <c:v>47.06919714207534</c:v>
                </c:pt>
                <c:pt idx="169">
                  <c:v>47.11352215393491</c:v>
                </c:pt>
                <c:pt idx="170">
                  <c:v>47.15603971756073</c:v>
                </c:pt>
                <c:pt idx="171">
                  <c:v>47.1968224733289</c:v>
                </c:pt>
                <c:pt idx="172">
                  <c:v>47.23594022377797</c:v>
                </c:pt>
                <c:pt idx="173">
                  <c:v>47.27346003833761</c:v>
                </c:pt>
                <c:pt idx="174">
                  <c:v>47.30944635464344</c:v>
                </c:pt>
                <c:pt idx="175">
                  <c:v>47.34396107651663</c:v>
                </c:pt>
                <c:pt idx="176">
                  <c:v>47.377063668687946</c:v>
                </c:pt>
                <c:pt idx="177">
                  <c:v>47.40881124834594</c:v>
                </c:pt>
                <c:pt idx="178">
                  <c:v>47.43925867358902</c:v>
                </c:pt>
                <c:pt idx="179">
                  <c:v>47.468458628861285</c:v>
                </c:pt>
                <c:pt idx="180">
                  <c:v>47.49646170745162</c:v>
                </c:pt>
                <c:pt idx="181">
                  <c:v>47.523316491135326</c:v>
                </c:pt>
                <c:pt idx="182">
                  <c:v>47.549069627036715</c:v>
                </c:pt>
                <c:pt idx="183">
                  <c:v>47.573765901791084</c:v>
                </c:pt>
                <c:pt idx="184">
                  <c:v>47.597448313082744</c:v>
                </c:pt>
                <c:pt idx="185">
                  <c:v>47.62015813863611</c:v>
                </c:pt>
                <c:pt idx="186">
                  <c:v>47.641935002734535</c:v>
                </c:pt>
                <c:pt idx="187">
                  <c:v>47.662816940341685</c:v>
                </c:pt>
                <c:pt idx="188">
                  <c:v>47.68284045889845</c:v>
                </c:pt>
                <c:pt idx="189">
                  <c:v>47.7020405978673</c:v>
                </c:pt>
                <c:pt idx="190">
                  <c:v>47.72045098609463</c:v>
                </c:pt>
                <c:pt idx="191">
                  <c:v>47.73810389706069</c:v>
                </c:pt>
                <c:pt idx="192">
                  <c:v>47.75503030208462</c:v>
                </c:pt>
                <c:pt idx="193">
                  <c:v>47.771259921551454</c:v>
                </c:pt>
                <c:pt idx="194">
                  <c:v>47.786821274225964</c:v>
                </c:pt>
                <c:pt idx="195">
                  <c:v>47.801741724716884</c:v>
                </c:pt>
                <c:pt idx="196">
                  <c:v>47.81604752915361</c:v>
                </c:pt>
                <c:pt idx="197">
                  <c:v>47.829763879135946</c:v>
                </c:pt>
                <c:pt idx="198">
                  <c:v>47.84291494401588</c:v>
                </c:pt>
                <c:pt idx="199">
                  <c:v>47.855523911568916</c:v>
                </c:pt>
                <c:pt idx="200">
                  <c:v>47.86761302711099</c:v>
                </c:pt>
                <c:pt idx="201">
                  <c:v>47.87920363111515</c:v>
                </c:pt>
                <c:pt idx="202">
                  <c:v>47.890316195381246</c:v>
                </c:pt>
                <c:pt idx="203">
                  <c:v>47.90097035780988</c:v>
                </c:pt>
                <c:pt idx="204">
                  <c:v>47.911184955830564</c:v>
                </c:pt>
                <c:pt idx="205">
                  <c:v>47.92097805853249</c:v>
                </c:pt>
                <c:pt idx="206">
                  <c:v>47.93036699754506</c:v>
                </c:pt>
                <c:pt idx="207">
                  <c:v>47.939368396713526</c:v>
                </c:pt>
                <c:pt idx="208">
                  <c:v>47.94799820061396</c:v>
                </c:pt>
                <c:pt idx="209">
                  <c:v>47.956271701950385</c:v>
                </c:pt>
                <c:pt idx="210">
                  <c:v>47.96420356787537</c:v>
                </c:pt>
                <c:pt idx="211">
                  <c:v>47.97180786527415</c:v>
                </c:pt>
                <c:pt idx="212">
                  <c:v>47.9790980850509</c:v>
                </c:pt>
                <c:pt idx="213">
                  <c:v>47.98608716545482</c:v>
                </c:pt>
                <c:pt idx="214">
                  <c:v>47.99278751448211</c:v>
                </c:pt>
                <c:pt idx="215">
                  <c:v>47.999211031388825</c:v>
                </c:pt>
                <c:pt idx="216">
                  <c:v>48.00536912734834</c:v>
                </c:pt>
                <c:pt idx="217">
                  <c:v>48.01127274528617</c:v>
                </c:pt>
                <c:pt idx="218">
                  <c:v>48.01693237892346</c:v>
                </c:pt>
                <c:pt idx="219">
                  <c:v>48.02235809105972</c:v>
                </c:pt>
                <c:pt idx="220">
                  <c:v>48.02755953112401</c:v>
                </c:pt>
                <c:pt idx="221">
                  <c:v>48.0325459520227</c:v>
                </c:pt>
                <c:pt idx="222">
                  <c:v>48.03732622631143</c:v>
                </c:pt>
                <c:pt idx="223">
                  <c:v>48.04190886171718</c:v>
                </c:pt>
                <c:pt idx="224">
                  <c:v>48.04630201603594</c:v>
                </c:pt>
                <c:pt idx="225">
                  <c:v>48.050513511430395</c:v>
                </c:pt>
                <c:pt idx="226">
                  <c:v>48.054550848151</c:v>
                </c:pt>
                <c:pt idx="227">
                  <c:v>48.05842121770327</c:v>
                </c:pt>
                <c:pt idx="228">
                  <c:v>48.06213151548287</c:v>
                </c:pt>
                <c:pt idx="229">
                  <c:v>48.06568835289964</c:v>
                </c:pt>
                <c:pt idx="230">
                  <c:v>48.06909806901072</c:v>
                </c:pt>
                <c:pt idx="231">
                  <c:v>48.072366741682124</c:v>
                </c:pt>
                <c:pt idx="232">
                  <c:v>48.075500198297576</c:v>
                </c:pt>
                <c:pt idx="233">
                  <c:v>48.078504026032626</c:v>
                </c:pt>
                <c:pt idx="234">
                  <c:v>48.081383581711115</c:v>
                </c:pt>
                <c:pt idx="235">
                  <c:v>48.08414400126104</c:v>
                </c:pt>
                <c:pt idx="236">
                  <c:v>48.08679020878536</c:v>
                </c:pt>
                <c:pt idx="237">
                  <c:v>48.08932692526363</c:v>
                </c:pt>
                <c:pt idx="238">
                  <c:v>48.091758676898706</c:v>
                </c:pt>
                <c:pt idx="239">
                  <c:v>48.094089803123374</c:v>
                </c:pt>
                <c:pt idx="240">
                  <c:v>48.09632446427999</c:v>
                </c:pt>
                <c:pt idx="241">
                  <c:v>48.0984666489866</c:v>
                </c:pt>
                <c:pt idx="242">
                  <c:v>48.10052018120224</c:v>
                </c:pt>
                <c:pt idx="243">
                  <c:v>48.102488727003255</c:v>
                </c:pt>
                <c:pt idx="244">
                  <c:v>48.104375801082426</c:v>
                </c:pt>
                <c:pt idx="245">
                  <c:v>48.1061847729823</c:v>
                </c:pt>
                <c:pt idx="246">
                  <c:v>48.1079188730731</c:v>
                </c:pt>
                <c:pt idx="247">
                  <c:v>48.109581198285994</c:v>
                </c:pt>
                <c:pt idx="248">
                  <c:v>48.111174717611185</c:v>
                </c:pt>
                <c:pt idx="249">
                  <c:v>48.11270227737069</c:v>
                </c:pt>
                <c:pt idx="250">
                  <c:v>48.11416660627477</c:v>
                </c:pt>
                <c:pt idx="251">
                  <c:v>48.11557032027105</c:v>
                </c:pt>
                <c:pt idx="252">
                  <c:v>48.11691592719441</c:v>
                </c:pt>
                <c:pt idx="253">
                  <c:v>48.11820583122597</c:v>
                </c:pt>
                <c:pt idx="254">
                  <c:v>48.11944233716897</c:v>
                </c:pt>
                <c:pt idx="255">
                  <c:v>48.12062765454888</c:v>
                </c:pt>
                <c:pt idx="256">
                  <c:v>48.12176390154498</c:v>
                </c:pt>
                <c:pt idx="257">
                  <c:v>48.122853108760324</c:v>
                </c:pt>
                <c:pt idx="258">
                  <c:v>48.12389722283653</c:v>
                </c:pt>
                <c:pt idx="259">
                  <c:v>48.12489810992002</c:v>
                </c:pt>
                <c:pt idx="260">
                  <c:v>48.125857558985444</c:v>
                </c:pt>
                <c:pt idx="261">
                  <c:v>48.126777285022385</c:v>
                </c:pt>
                <c:pt idx="262">
                  <c:v>48.127658932090846</c:v>
                </c:pt>
                <c:pt idx="263">
                  <c:v>48.12850407625081</c:v>
                </c:pt>
                <c:pt idx="264">
                  <c:v>48.12931422837129</c:v>
                </c:pt>
                <c:pt idx="265">
                  <c:v>48.13009083682343</c:v>
                </c:pt>
                <c:pt idx="266">
                  <c:v>48.13083529006272</c:v>
                </c:pt>
                <c:pt idx="267">
                  <c:v>48.13154891910485</c:v>
                </c:pt>
                <c:pt idx="268">
                  <c:v>48.13223299989935</c:v>
                </c:pt>
                <c:pt idx="269">
                  <c:v>48.13288875560533</c:v>
                </c:pt>
                <c:pt idx="270">
                  <c:v>48.13351735877357</c:v>
                </c:pt>
                <c:pt idx="271">
                  <c:v>48.13411993343828</c:v>
                </c:pt>
                <c:pt idx="272">
                  <c:v>48.13469755712288</c:v>
                </c:pt>
                <c:pt idx="273">
                  <c:v>48.135251262762765</c:v>
                </c:pt>
                <c:pt idx="274">
                  <c:v>48.135782040548854</c:v>
                </c:pt>
                <c:pt idx="275">
                  <c:v>48.13629083969499</c:v>
                </c:pt>
                <c:pt idx="276">
                  <c:v>48.13677857013241</c:v>
                </c:pt>
                <c:pt idx="277">
                  <c:v>48.13724610413412</c:v>
                </c:pt>
                <c:pt idx="278">
                  <c:v>48.13769427787247</c:v>
                </c:pt>
                <c:pt idx="279">
                  <c:v>48.13812389291207</c:v>
                </c:pt>
                <c:pt idx="280">
                  <c:v>48.13853571764135</c:v>
                </c:pt>
                <c:pt idx="281">
                  <c:v>48.13893048864477</c:v>
                </c:pt>
                <c:pt idx="282">
                  <c:v>48.139308912018386</c:v>
                </c:pt>
                <c:pt idx="283">
                  <c:v>48.139671664631116</c:v>
                </c:pt>
                <c:pt idx="284">
                  <c:v>48.14001939533391</c:v>
                </c:pt>
                <c:pt idx="285">
                  <c:v>48.140352726118806</c:v>
                </c:pt>
                <c:pt idx="286">
                  <c:v>48.140672253230285</c:v>
                </c:pt>
                <c:pt idx="287">
                  <c:v>48.14097854823049</c:v>
                </c:pt>
                <c:pt idx="288">
                  <c:v>48.14127215902058</c:v>
                </c:pt>
                <c:pt idx="289">
                  <c:v>48.141553610819706</c:v>
                </c:pt>
                <c:pt idx="290">
                  <c:v>48.141823407103686</c:v>
                </c:pt>
                <c:pt idx="291">
                  <c:v>48.14208203050472</c:v>
                </c:pt>
                <c:pt idx="292">
                  <c:v>48.142329943674014</c:v>
                </c:pt>
                <c:pt idx="293">
                  <c:v>48.14256759010866</c:v>
                </c:pt>
                <c:pt idx="294">
                  <c:v>48.142795394944294</c:v>
                </c:pt>
                <c:pt idx="295">
                  <c:v>48.14301376571514</c:v>
                </c:pt>
                <c:pt idx="296">
                  <c:v>48.14322309308235</c:v>
                </c:pt>
                <c:pt idx="297">
                  <c:v>48.14342375153254</c:v>
                </c:pt>
                <c:pt idx="298">
                  <c:v>48.14361610004712</c:v>
                </c:pt>
                <c:pt idx="299">
                  <c:v>48.143800482744176</c:v>
                </c:pt>
                <c:pt idx="300">
                  <c:v>48.143977229493665</c:v>
                </c:pt>
              </c:numCache>
            </c:numRef>
          </c:xVal>
          <c:yVal>
            <c:numRef>
              <c:f>Calcs!$Q$42:$Q$343</c:f>
              <c:numCache>
                <c:ptCount val="301"/>
                <c:pt idx="0">
                  <c:v>2192.7879117790026</c:v>
                </c:pt>
                <c:pt idx="1">
                  <c:v>2185.575039064944</c:v>
                </c:pt>
                <c:pt idx="2">
                  <c:v>2178.3613816018087</c:v>
                </c:pt>
                <c:pt idx="3">
                  <c:v>2171.146939133351</c:v>
                </c:pt>
                <c:pt idx="4">
                  <c:v>2163.93171140327</c:v>
                </c:pt>
                <c:pt idx="5">
                  <c:v>2156.715698155089</c:v>
                </c:pt>
                <c:pt idx="6">
                  <c:v>2149.4988991321875</c:v>
                </c:pt>
                <c:pt idx="7">
                  <c:v>2142.281314077814</c:v>
                </c:pt>
                <c:pt idx="8">
                  <c:v>2135.0629427350873</c:v>
                </c:pt>
                <c:pt idx="9">
                  <c:v>2127.8437848469516</c:v>
                </c:pt>
                <c:pt idx="10">
                  <c:v>2120.623840156266</c:v>
                </c:pt>
                <c:pt idx="11">
                  <c:v>2113.4031084056987</c:v>
                </c:pt>
                <c:pt idx="12">
                  <c:v>2106.1815893377902</c:v>
                </c:pt>
                <c:pt idx="13">
                  <c:v>2098.9592826949633</c:v>
                </c:pt>
                <c:pt idx="14">
                  <c:v>2091.736188219482</c:v>
                </c:pt>
                <c:pt idx="15">
                  <c:v>2084.512305653466</c:v>
                </c:pt>
                <c:pt idx="16">
                  <c:v>2077.2876347388897</c:v>
                </c:pt>
                <c:pt idx="17">
                  <c:v>2070.0621752176257</c:v>
                </c:pt>
                <c:pt idx="18">
                  <c:v>2062.835926831345</c:v>
                </c:pt>
                <c:pt idx="19">
                  <c:v>2055.608889321646</c:v>
                </c:pt>
                <c:pt idx="20">
                  <c:v>2048.3810624299235</c:v>
                </c:pt>
                <c:pt idx="21">
                  <c:v>2041.1524458974566</c:v>
                </c:pt>
                <c:pt idx="22">
                  <c:v>2033.9230394653948</c:v>
                </c:pt>
                <c:pt idx="23">
                  <c:v>2026.6928428747278</c:v>
                </c:pt>
                <c:pt idx="24">
                  <c:v>2019.461855866315</c:v>
                </c:pt>
                <c:pt idx="25">
                  <c:v>2012.2300781808713</c:v>
                </c:pt>
                <c:pt idx="26">
                  <c:v>2004.997509558966</c:v>
                </c:pt>
                <c:pt idx="27">
                  <c:v>1997.764149741039</c:v>
                </c:pt>
                <c:pt idx="28">
                  <c:v>1990.5299984673563</c:v>
                </c:pt>
                <c:pt idx="29">
                  <c:v>1983.2950554780818</c:v>
                </c:pt>
                <c:pt idx="30">
                  <c:v>1976.0593205132207</c:v>
                </c:pt>
                <c:pt idx="31">
                  <c:v>1968.8227933126188</c:v>
                </c:pt>
                <c:pt idx="32">
                  <c:v>1961.5854736160206</c:v>
                </c:pt>
                <c:pt idx="33">
                  <c:v>1954.3473611629677</c:v>
                </c:pt>
                <c:pt idx="34">
                  <c:v>1947.108455692915</c:v>
                </c:pt>
                <c:pt idx="35">
                  <c:v>1939.8687569451577</c:v>
                </c:pt>
                <c:pt idx="36">
                  <c:v>1932.6282646588324</c:v>
                </c:pt>
                <c:pt idx="37">
                  <c:v>1925.3869785729446</c:v>
                </c:pt>
                <c:pt idx="38">
                  <c:v>1918.1448984263702</c:v>
                </c:pt>
                <c:pt idx="39">
                  <c:v>1910.9020239578108</c:v>
                </c:pt>
                <c:pt idx="40">
                  <c:v>1903.6583549058523</c:v>
                </c:pt>
                <c:pt idx="41">
                  <c:v>1896.4138910089212</c:v>
                </c:pt>
                <c:pt idx="42">
                  <c:v>1889.168632005314</c:v>
                </c:pt>
                <c:pt idx="43">
                  <c:v>1881.9225776331677</c:v>
                </c:pt>
                <c:pt idx="44">
                  <c:v>1874.675727630489</c:v>
                </c:pt>
                <c:pt idx="45">
                  <c:v>1867.4280817351253</c:v>
                </c:pt>
                <c:pt idx="46">
                  <c:v>1860.1796396847933</c:v>
                </c:pt>
                <c:pt idx="47">
                  <c:v>1852.93040121708</c:v>
                </c:pt>
                <c:pt idx="48">
                  <c:v>1845.680366069384</c:v>
                </c:pt>
                <c:pt idx="49">
                  <c:v>1838.4295339790024</c:v>
                </c:pt>
                <c:pt idx="50">
                  <c:v>1831.1779046830582</c:v>
                </c:pt>
                <c:pt idx="51">
                  <c:v>1823.925477918559</c:v>
                </c:pt>
                <c:pt idx="52">
                  <c:v>1816.6722534223384</c:v>
                </c:pt>
                <c:pt idx="53">
                  <c:v>1809.4182309311145</c:v>
                </c:pt>
                <c:pt idx="54">
                  <c:v>1802.1634101814168</c:v>
                </c:pt>
                <c:pt idx="55">
                  <c:v>1794.907790909688</c:v>
                </c:pt>
                <c:pt idx="56">
                  <c:v>1787.6513728521682</c:v>
                </c:pt>
                <c:pt idx="57">
                  <c:v>1780.39415574501</c:v>
                </c:pt>
                <c:pt idx="58">
                  <c:v>1773.1361393241789</c:v>
                </c:pt>
                <c:pt idx="59">
                  <c:v>1765.8773233254801</c:v>
                </c:pt>
                <c:pt idx="60">
                  <c:v>1758.617707484632</c:v>
                </c:pt>
                <c:pt idx="61">
                  <c:v>1751.3572915371656</c:v>
                </c:pt>
                <c:pt idx="62">
                  <c:v>1744.0960752184803</c:v>
                </c:pt>
                <c:pt idx="63">
                  <c:v>1736.834058263803</c:v>
                </c:pt>
                <c:pt idx="64">
                  <c:v>1729.5712404082583</c:v>
                </c:pt>
                <c:pt idx="65">
                  <c:v>1722.307621386797</c:v>
                </c:pt>
                <c:pt idx="66">
                  <c:v>1715.0432009342119</c:v>
                </c:pt>
                <c:pt idx="67">
                  <c:v>1707.7779787851925</c:v>
                </c:pt>
                <c:pt idx="68">
                  <c:v>1700.5119546742417</c:v>
                </c:pt>
                <c:pt idx="69">
                  <c:v>1693.2451283357454</c:v>
                </c:pt>
                <c:pt idx="70">
                  <c:v>1685.9774995039168</c:v>
                </c:pt>
                <c:pt idx="71">
                  <c:v>1678.709067912823</c:v>
                </c:pt>
                <c:pt idx="72">
                  <c:v>1671.439833296402</c:v>
                </c:pt>
                <c:pt idx="73">
                  <c:v>1664.1697953884461</c:v>
                </c:pt>
                <c:pt idx="74">
                  <c:v>1656.898953922589</c:v>
                </c:pt>
                <c:pt idx="75">
                  <c:v>1649.6273086323044</c:v>
                </c:pt>
                <c:pt idx="76">
                  <c:v>1642.354859250951</c:v>
                </c:pt>
                <c:pt idx="77">
                  <c:v>1635.0816055117273</c:v>
                </c:pt>
                <c:pt idx="78">
                  <c:v>1627.807547147673</c:v>
                </c:pt>
                <c:pt idx="79">
                  <c:v>1620.5326838916685</c:v>
                </c:pt>
                <c:pt idx="80">
                  <c:v>1613.2570154764928</c:v>
                </c:pt>
                <c:pt idx="81">
                  <c:v>1605.9805416347365</c:v>
                </c:pt>
                <c:pt idx="82">
                  <c:v>1598.7032620988603</c:v>
                </c:pt>
                <c:pt idx="83">
                  <c:v>1591.4251766011505</c:v>
                </c:pt>
                <c:pt idx="84">
                  <c:v>1584.1462848737924</c:v>
                </c:pt>
                <c:pt idx="85">
                  <c:v>1576.866586648783</c:v>
                </c:pt>
                <c:pt idx="86">
                  <c:v>1569.586081657989</c:v>
                </c:pt>
                <c:pt idx="87">
                  <c:v>1562.3047696331323</c:v>
                </c:pt>
                <c:pt idx="88">
                  <c:v>1555.0226503057609</c:v>
                </c:pt>
                <c:pt idx="89">
                  <c:v>1547.739723407307</c:v>
                </c:pt>
                <c:pt idx="90">
                  <c:v>1540.4559886690147</c:v>
                </c:pt>
                <c:pt idx="91">
                  <c:v>1533.1714458220263</c:v>
                </c:pt>
                <c:pt idx="92">
                  <c:v>1525.886094597282</c:v>
                </c:pt>
                <c:pt idx="93">
                  <c:v>1518.5999347256347</c:v>
                </c:pt>
                <c:pt idx="94">
                  <c:v>1511.31296593772</c:v>
                </c:pt>
                <c:pt idx="95">
                  <c:v>1504.0251879641014</c:v>
                </c:pt>
                <c:pt idx="96">
                  <c:v>1496.736600535096</c:v>
                </c:pt>
                <c:pt idx="97">
                  <c:v>1489.447203380963</c:v>
                </c:pt>
                <c:pt idx="98">
                  <c:v>1482.1569962317735</c:v>
                </c:pt>
                <c:pt idx="99">
                  <c:v>1474.8659788174248</c:v>
                </c:pt>
                <c:pt idx="100">
                  <c:v>1467.5741508677124</c:v>
                </c:pt>
                <c:pt idx="101">
                  <c:v>1460.2815121122298</c:v>
                </c:pt>
                <c:pt idx="102">
                  <c:v>1452.9880622804685</c:v>
                </c:pt>
                <c:pt idx="103">
                  <c:v>1445.6938011017467</c:v>
                </c:pt>
                <c:pt idx="104">
                  <c:v>1438.398728305223</c:v>
                </c:pt>
                <c:pt idx="105">
                  <c:v>1431.1028436199256</c:v>
                </c:pt>
                <c:pt idx="106">
                  <c:v>1423.806146774709</c:v>
                </c:pt>
                <c:pt idx="107">
                  <c:v>1416.5086374983123</c:v>
                </c:pt>
                <c:pt idx="108">
                  <c:v>1409.2103155192858</c:v>
                </c:pt>
                <c:pt idx="109">
                  <c:v>1401.9111805660496</c:v>
                </c:pt>
                <c:pt idx="110">
                  <c:v>1394.61123236685</c:v>
                </c:pt>
                <c:pt idx="111">
                  <c:v>1387.3104706498177</c:v>
                </c:pt>
                <c:pt idx="112">
                  <c:v>1380.008895142909</c:v>
                </c:pt>
                <c:pt idx="113">
                  <c:v>1372.7065055739365</c:v>
                </c:pt>
                <c:pt idx="114">
                  <c:v>1365.403301670538</c:v>
                </c:pt>
                <c:pt idx="115">
                  <c:v>1358.0992831602503</c:v>
                </c:pt>
                <c:pt idx="116">
                  <c:v>1350.794449770393</c:v>
                </c:pt>
                <c:pt idx="117">
                  <c:v>1343.488801228184</c:v>
                </c:pt>
                <c:pt idx="118">
                  <c:v>1336.1823372606684</c:v>
                </c:pt>
                <c:pt idx="119">
                  <c:v>1328.8750575947452</c:v>
                </c:pt>
                <c:pt idx="120">
                  <c:v>1321.8424049679318</c:v>
                </c:pt>
                <c:pt idx="121">
                  <c:v>1315.0748199780305</c:v>
                </c:pt>
                <c:pt idx="122">
                  <c:v>1308.5630334327582</c:v>
                </c:pt>
                <c:pt idx="123">
                  <c:v>1302.2980594739704</c:v>
                </c:pt>
                <c:pt idx="124">
                  <c:v>1296.271188815534</c:v>
                </c:pt>
                <c:pt idx="125">
                  <c:v>1290.4739820906066</c:v>
                </c:pt>
                <c:pt idx="126">
                  <c:v>1284.8982633038718</c:v>
                </c:pt>
                <c:pt idx="127">
                  <c:v>1279.536113385843</c:v>
                </c:pt>
                <c:pt idx="128">
                  <c:v>1274.3798638458081</c:v>
                </c:pt>
                <c:pt idx="129">
                  <c:v>1269.4220905211926</c:v>
                </c:pt>
                <c:pt idx="130">
                  <c:v>1264.6556074210202</c:v>
                </c:pt>
                <c:pt idx="131">
                  <c:v>1260.073460662097</c:v>
                </c:pt>
                <c:pt idx="132">
                  <c:v>1255.668922496108</c:v>
                </c:pt>
                <c:pt idx="133">
                  <c:v>1251.4354854271924</c:v>
                </c:pt>
                <c:pt idx="134">
                  <c:v>1247.3668564188956</c:v>
                </c:pt>
                <c:pt idx="135">
                  <c:v>1243.4569511901968</c:v>
                </c:pt>
                <c:pt idx="136">
                  <c:v>1239.6998886005795</c:v>
                </c:pt>
                <c:pt idx="137">
                  <c:v>1236.0899851239299</c:v>
                </c:pt>
                <c:pt idx="138">
                  <c:v>1232.6217494115824</c:v>
                </c:pt>
                <c:pt idx="139">
                  <c:v>1229.2898769447997</c:v>
                </c:pt>
                <c:pt idx="140">
                  <c:v>1226.0892447771819</c:v>
                </c:pt>
                <c:pt idx="141">
                  <c:v>1223.0149063674212</c:v>
                </c:pt>
                <c:pt idx="142">
                  <c:v>1220.0620865031185</c:v>
                </c:pt>
                <c:pt idx="143">
                  <c:v>1217.2261763160016</c:v>
                </c:pt>
                <c:pt idx="144">
                  <c:v>1214.5027283895624</c:v>
                </c:pt>
                <c:pt idx="145">
                  <c:v>1211.887451959275</c:v>
                </c:pt>
                <c:pt idx="146">
                  <c:v>1209.3762082062722</c:v>
                </c:pt>
                <c:pt idx="147">
                  <c:v>1206.9650056449332</c:v>
                </c:pt>
                <c:pt idx="148">
                  <c:v>1204.6499956046587</c:v>
                </c:pt>
                <c:pt idx="149">
                  <c:v>1202.4274678065094</c:v>
                </c:pt>
                <c:pt idx="150">
                  <c:v>1200.2938460348141</c:v>
                </c:pt>
                <c:pt idx="151">
                  <c:v>1198.24568390399</c:v>
                </c:pt>
                <c:pt idx="152">
                  <c:v>1196.2796607207226</c:v>
                </c:pt>
                <c:pt idx="153">
                  <c:v>1194.392577441576</c:v>
                </c:pt>
                <c:pt idx="154">
                  <c:v>1192.581352725686</c:v>
                </c:pt>
                <c:pt idx="155">
                  <c:v>1190.843019082655</c:v>
                </c:pt>
                <c:pt idx="156">
                  <c:v>1189.1747191151205</c:v>
                </c:pt>
                <c:pt idx="157">
                  <c:v>1187.5737018556288</c:v>
                </c:pt>
                <c:pt idx="158">
                  <c:v>1186.0373191972865</c:v>
                </c:pt>
                <c:pt idx="159">
                  <c:v>1184.5630224174406</c:v>
                </c:pt>
                <c:pt idx="160">
                  <c:v>1183.1483587939351</c:v>
                </c:pt>
                <c:pt idx="161">
                  <c:v>1181.7909683127164</c:v>
                </c:pt>
                <c:pt idx="162">
                  <c:v>1180.4885804661328</c:v>
                </c:pt>
                <c:pt idx="163">
                  <c:v>1179.2390111407872</c:v>
                </c:pt>
                <c:pt idx="164">
                  <c:v>1178.040159593839</c:v>
                </c:pt>
                <c:pt idx="165">
                  <c:v>1176.8900055166575</c:v>
                </c:pt>
                <c:pt idx="166">
                  <c:v>1175.786606184349</c:v>
                </c:pt>
                <c:pt idx="167">
                  <c:v>1174.7280936900695</c:v>
                </c:pt>
                <c:pt idx="168">
                  <c:v>1173.712672262606</c:v>
                </c:pt>
                <c:pt idx="169">
                  <c:v>1172.738615665834</c:v>
                </c:pt>
                <c:pt idx="170">
                  <c:v>1171.8042646783983</c:v>
                </c:pt>
                <c:pt idx="171">
                  <c:v>1170.9080246524074</c:v>
                </c:pt>
                <c:pt idx="172">
                  <c:v>1170.0483631491636</c:v>
                </c:pt>
                <c:pt idx="173">
                  <c:v>1169.2238076507185</c:v>
                </c:pt>
                <c:pt idx="174">
                  <c:v>1168.4329433452106</c:v>
                </c:pt>
                <c:pt idx="175">
                  <c:v>1167.6744109847223</c:v>
                </c:pt>
                <c:pt idx="176">
                  <c:v>1166.9469048137066</c:v>
                </c:pt>
                <c:pt idx="177">
                  <c:v>1166.2491705664434</c:v>
                </c:pt>
                <c:pt idx="178">
                  <c:v>1165.5800035317466</c:v>
                </c:pt>
                <c:pt idx="179">
                  <c:v>1164.9382466832867</c:v>
                </c:pt>
                <c:pt idx="180">
                  <c:v>1164.3227888737733</c:v>
                </c:pt>
                <c:pt idx="181">
                  <c:v>1163.7325630914377</c:v>
                </c:pt>
                <c:pt idx="182">
                  <c:v>1163.1665447769583</c:v>
                </c:pt>
                <c:pt idx="183">
                  <c:v>1162.6237501992387</c:v>
                </c:pt>
                <c:pt idx="184">
                  <c:v>1162.1032348885012</c:v>
                </c:pt>
                <c:pt idx="185">
                  <c:v>1161.6040921247277</c:v>
                </c:pt>
                <c:pt idx="186">
                  <c:v>1161.125451480232</c:v>
                </c:pt>
                <c:pt idx="187">
                  <c:v>1160.6664774144494</c:v>
                </c:pt>
                <c:pt idx="188">
                  <c:v>1160.226367919558</c:v>
                </c:pt>
                <c:pt idx="189">
                  <c:v>1159.8043532151585</c:v>
                </c:pt>
                <c:pt idx="190">
                  <c:v>1159.399694490847</c:v>
                </c:pt>
                <c:pt idx="191">
                  <c:v>1159.0116826946758</c:v>
                </c:pt>
                <c:pt idx="192">
                  <c:v>1158.6396373665941</c:v>
                </c:pt>
                <c:pt idx="193">
                  <c:v>1158.282905514956</c:v>
                </c:pt>
                <c:pt idx="194">
                  <c:v>1157.9408605349063</c:v>
                </c:pt>
                <c:pt idx="195">
                  <c:v>1157.6129011673013</c:v>
                </c:pt>
                <c:pt idx="196">
                  <c:v>1157.2984504966687</c:v>
                </c:pt>
                <c:pt idx="197">
                  <c:v>1156.9969549869513</c:v>
                </c:pt>
                <c:pt idx="198">
                  <c:v>1156.707883553871</c:v>
                </c:pt>
                <c:pt idx="199">
                  <c:v>1156.4307266724836</c:v>
                </c:pt>
                <c:pt idx="200">
                  <c:v>1156.1649955186922</c:v>
                </c:pt>
                <c:pt idx="201">
                  <c:v>1155.9102211437762</c:v>
                </c:pt>
                <c:pt idx="202">
                  <c:v>1155.665953680549</c:v>
                </c:pt>
                <c:pt idx="203">
                  <c:v>1155.4317615800396</c:v>
                </c:pt>
                <c:pt idx="204">
                  <c:v>1155.2072308777767</c:v>
                </c:pt>
                <c:pt idx="205">
                  <c:v>1154.9919644883962</c:v>
                </c:pt>
                <c:pt idx="206">
                  <c:v>1154.7855815277762</c:v>
                </c:pt>
                <c:pt idx="207">
                  <c:v>1154.5877166614298</c:v>
                </c:pt>
                <c:pt idx="208">
                  <c:v>1154.3980194784824</c:v>
                </c:pt>
                <c:pt idx="209">
                  <c:v>1154.2161538901253</c:v>
                </c:pt>
                <c:pt idx="210">
                  <c:v>1154.0417975516423</c:v>
                </c:pt>
                <c:pt idx="211">
                  <c:v>1153.8746413071588</c:v>
                </c:pt>
                <c:pt idx="212">
                  <c:v>1153.7143886563426</c:v>
                </c:pt>
                <c:pt idx="213">
                  <c:v>1153.5607552421493</c:v>
                </c:pt>
                <c:pt idx="214">
                  <c:v>1153.4134683587786</c:v>
                </c:pt>
                <c:pt idx="215">
                  <c:v>1153.2722664792273</c:v>
                </c:pt>
                <c:pt idx="216">
                  <c:v>1153.1368988015658</c:v>
                </c:pt>
                <c:pt idx="217">
                  <c:v>1153.0071248132133</c:v>
                </c:pt>
                <c:pt idx="218">
                  <c:v>1152.8827138727506</c:v>
                </c:pt>
                <c:pt idx="219">
                  <c:v>1152.7634448081985</c:v>
                </c:pt>
                <c:pt idx="220">
                  <c:v>1152.6491055315432</c:v>
                </c:pt>
                <c:pt idx="221">
                  <c:v>1152.539492668612</c:v>
                </c:pt>
                <c:pt idx="222">
                  <c:v>1152.4344112038214</c:v>
                </c:pt>
                <c:pt idx="223">
                  <c:v>1152.333674139117</c:v>
                </c:pt>
                <c:pt idx="224">
                  <c:v>1152.2371021667561</c:v>
                </c:pt>
                <c:pt idx="225">
                  <c:v>1152.1445233551103</c:v>
                </c:pt>
                <c:pt idx="226">
                  <c:v>1152.0557728472834</c:v>
                </c:pt>
                <c:pt idx="227">
                  <c:v>1151.970692571734</c:v>
                </c:pt>
                <c:pt idx="228">
                  <c:v>1151.889130964715</c:v>
                </c:pt>
                <c:pt idx="229">
                  <c:v>1151.8109427038637</c:v>
                </c:pt>
                <c:pt idx="230">
                  <c:v>1151.7359884525943</c:v>
                </c:pt>
                <c:pt idx="231">
                  <c:v>1151.6641346148158</c:v>
                </c:pt>
                <c:pt idx="232">
                  <c:v>1151.595253099701</c:v>
                </c:pt>
                <c:pt idx="233">
                  <c:v>1151.5292210958073</c:v>
                </c:pt>
                <c:pt idx="234">
                  <c:v>1151.4659208546136</c:v>
                </c:pt>
                <c:pt idx="235">
                  <c:v>1151.4052394826283</c:v>
                </c:pt>
                <c:pt idx="236">
                  <c:v>1151.3470687421284</c:v>
                </c:pt>
                <c:pt idx="237">
                  <c:v>1151.2913048598775</c:v>
                </c:pt>
                <c:pt idx="238">
                  <c:v>1151.2378483437653</c:v>
                </c:pt>
                <c:pt idx="239">
                  <c:v>1151.186603806818</c:v>
                </c:pt>
                <c:pt idx="240">
                  <c:v>1151.137479798392</c:v>
                </c:pt>
                <c:pt idx="241">
                  <c:v>1151.0903886424028</c:v>
                </c:pt>
                <c:pt idx="242">
                  <c:v>1151.0452462819298</c:v>
                </c:pt>
                <c:pt idx="243">
                  <c:v>1151.0019721303634</c:v>
                </c:pt>
                <c:pt idx="244">
                  <c:v>1150.9604889285476</c:v>
                </c:pt>
                <c:pt idx="245">
                  <c:v>1150.9207226077897</c:v>
                </c:pt>
                <c:pt idx="246">
                  <c:v>1150.8826021584998</c:v>
                </c:pt>
                <c:pt idx="247">
                  <c:v>1150.8460595041624</c:v>
                </c:pt>
                <c:pt idx="248">
                  <c:v>1150.8110293804766</c:v>
                </c:pt>
                <c:pt idx="249">
                  <c:v>1150.7774492195058</c:v>
                </c:pt>
                <c:pt idx="250">
                  <c:v>1150.7452590385358</c:v>
                </c:pt>
                <c:pt idx="251">
                  <c:v>1150.7144013335214</c:v>
                </c:pt>
                <c:pt idx="252">
                  <c:v>1150.6848209767923</c:v>
                </c:pt>
                <c:pt idx="253">
                  <c:v>1150.6564651191736</c:v>
                </c:pt>
                <c:pt idx="254">
                  <c:v>1150.6292830959328</c:v>
                </c:pt>
                <c:pt idx="255">
                  <c:v>1150.6032263366317</c:v>
                </c:pt>
                <c:pt idx="256">
                  <c:v>1150.5782482788213</c:v>
                </c:pt>
                <c:pt idx="257">
                  <c:v>1150.5543042850481</c:v>
                </c:pt>
                <c:pt idx="258">
                  <c:v>1150.5313515634987</c:v>
                </c:pt>
                <c:pt idx="259">
                  <c:v>1150.50934909177</c:v>
                </c:pt>
                <c:pt idx="260">
                  <c:v>1150.488257543827</c:v>
                </c:pt>
                <c:pt idx="261">
                  <c:v>1150.4680392199714</c:v>
                </c:pt>
                <c:pt idx="262">
                  <c:v>1150.4486579796196</c:v>
                </c:pt>
                <c:pt idx="263">
                  <c:v>1150.4300791770218</c:v>
                </c:pt>
                <c:pt idx="264">
                  <c:v>1150.4122695993974</c:v>
                </c:pt>
                <c:pt idx="265">
                  <c:v>1150.3951974078095</c:v>
                </c:pt>
                <c:pt idx="266">
                  <c:v>1150.378832080412</c:v>
                </c:pt>
                <c:pt idx="267">
                  <c:v>1150.3631443579866</c:v>
                </c:pt>
                <c:pt idx="268">
                  <c:v>1150.3481061917669</c:v>
                </c:pt>
                <c:pt idx="269">
                  <c:v>1150.3336906934792</c:v>
                </c:pt>
                <c:pt idx="270">
                  <c:v>1150.3198720872779</c:v>
                </c:pt>
                <c:pt idx="271">
                  <c:v>1150.3066256638704</c:v>
                </c:pt>
                <c:pt idx="272">
                  <c:v>1150.2939277363494</c:v>
                </c:pt>
                <c:pt idx="273">
                  <c:v>1150.2817555979652</c:v>
                </c:pt>
                <c:pt idx="274">
                  <c:v>1150.2700874815935</c:v>
                </c:pt>
                <c:pt idx="275">
                  <c:v>1150.2589025208822</c:v>
                </c:pt>
                <c:pt idx="276">
                  <c:v>1150.2481807129914</c:v>
                </c:pt>
                <c:pt idx="277">
                  <c:v>1150.2379028829262</c:v>
                </c:pt>
                <c:pt idx="278">
                  <c:v>1150.228050649245</c:v>
                </c:pt>
                <c:pt idx="279">
                  <c:v>1150.2186063913186</c:v>
                </c:pt>
                <c:pt idx="280">
                  <c:v>1150.20955321776</c:v>
                </c:pt>
                <c:pt idx="281">
                  <c:v>1150.2008749363476</c:v>
                </c:pt>
                <c:pt idx="282">
                  <c:v>1150.1925560250488</c:v>
                </c:pt>
                <c:pt idx="283">
                  <c:v>1150.1845816043453</c:v>
                </c:pt>
                <c:pt idx="284">
                  <c:v>1150.176937410618</c:v>
                </c:pt>
                <c:pt idx="285">
                  <c:v>1150.1696097706738</c:v>
                </c:pt>
                <c:pt idx="286">
                  <c:v>1150.162585577331</c:v>
                </c:pt>
                <c:pt idx="287">
                  <c:v>1150.1558522659732</c:v>
                </c:pt>
                <c:pt idx="288">
                  <c:v>1150.1493977921193</c:v>
                </c:pt>
                <c:pt idx="289">
                  <c:v>1150.1432106099323</c:v>
                </c:pt>
                <c:pt idx="290">
                  <c:v>1150.137279651498</c:v>
                </c:pt>
                <c:pt idx="291">
                  <c:v>1150.1315943071577</c:v>
                </c:pt>
                <c:pt idx="292">
                  <c:v>1150.1261444064676</c:v>
                </c:pt>
                <c:pt idx="293">
                  <c:v>1150.1209202000232</c:v>
                </c:pt>
                <c:pt idx="294">
                  <c:v>1150.1159123420978</c:v>
                </c:pt>
                <c:pt idx="295">
                  <c:v>1150.111111873843</c:v>
                </c:pt>
                <c:pt idx="296">
                  <c:v>1150.1065102073894</c:v>
                </c:pt>
                <c:pt idx="297">
                  <c:v>1150.1020991103799</c:v>
                </c:pt>
                <c:pt idx="298">
                  <c:v>1150.0978706913302</c:v>
                </c:pt>
                <c:pt idx="299">
                  <c:v>1150.0938173854943</c:v>
                </c:pt>
                <c:pt idx="300">
                  <c:v>1150.0899319413106</c:v>
                </c:pt>
              </c:numCache>
            </c:numRef>
          </c:yVal>
          <c:smooth val="1"/>
        </c:ser>
        <c:ser>
          <c:idx val="1"/>
          <c:order val="1"/>
          <c:tx>
            <c:v>pc: Surface Average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Calcs!$P$42:$P$343</c:f>
              <c:numCache>
                <c:ptCount val="301"/>
                <c:pt idx="0">
                  <c:v>0.33333333333333337</c:v>
                </c:pt>
                <c:pt idx="1">
                  <c:v>0.6666666666666667</c:v>
                </c:pt>
                <c:pt idx="2">
                  <c:v>1</c:v>
                </c:pt>
                <c:pt idx="3">
                  <c:v>1.3333333333333335</c:v>
                </c:pt>
                <c:pt idx="4">
                  <c:v>1.6666666666666667</c:v>
                </c:pt>
                <c:pt idx="5">
                  <c:v>2</c:v>
                </c:pt>
                <c:pt idx="6">
                  <c:v>2.3333333333333335</c:v>
                </c:pt>
                <c:pt idx="7">
                  <c:v>2.666666666666667</c:v>
                </c:pt>
                <c:pt idx="8">
                  <c:v>3</c:v>
                </c:pt>
                <c:pt idx="9">
                  <c:v>3.3333333333333335</c:v>
                </c:pt>
                <c:pt idx="10">
                  <c:v>3.6666666666666665</c:v>
                </c:pt>
                <c:pt idx="11">
                  <c:v>4</c:v>
                </c:pt>
                <c:pt idx="12">
                  <c:v>4.333333333333334</c:v>
                </c:pt>
                <c:pt idx="13">
                  <c:v>4.666666666666667</c:v>
                </c:pt>
                <c:pt idx="14">
                  <c:v>5</c:v>
                </c:pt>
                <c:pt idx="15">
                  <c:v>5.333333333333334</c:v>
                </c:pt>
                <c:pt idx="16">
                  <c:v>5.666666666666666</c:v>
                </c:pt>
                <c:pt idx="17">
                  <c:v>6</c:v>
                </c:pt>
                <c:pt idx="18">
                  <c:v>6.333333333333334</c:v>
                </c:pt>
                <c:pt idx="19">
                  <c:v>6.666666666666667</c:v>
                </c:pt>
                <c:pt idx="20">
                  <c:v>7.000000000000001</c:v>
                </c:pt>
                <c:pt idx="21">
                  <c:v>7.333333333333333</c:v>
                </c:pt>
                <c:pt idx="22">
                  <c:v>7.666666666666666</c:v>
                </c:pt>
                <c:pt idx="23">
                  <c:v>8</c:v>
                </c:pt>
                <c:pt idx="24">
                  <c:v>8.333333333333332</c:v>
                </c:pt>
                <c:pt idx="25">
                  <c:v>8.666666666666668</c:v>
                </c:pt>
                <c:pt idx="26">
                  <c:v>9</c:v>
                </c:pt>
                <c:pt idx="27">
                  <c:v>9.333333333333334</c:v>
                </c:pt>
                <c:pt idx="28">
                  <c:v>9.666666666666666</c:v>
                </c:pt>
                <c:pt idx="29">
                  <c:v>10</c:v>
                </c:pt>
                <c:pt idx="30">
                  <c:v>10.333333333333334</c:v>
                </c:pt>
                <c:pt idx="31">
                  <c:v>10.666666666666668</c:v>
                </c:pt>
                <c:pt idx="32">
                  <c:v>11</c:v>
                </c:pt>
                <c:pt idx="33">
                  <c:v>11.333333333333332</c:v>
                </c:pt>
                <c:pt idx="34">
                  <c:v>11.666666666666666</c:v>
                </c:pt>
                <c:pt idx="35">
                  <c:v>12</c:v>
                </c:pt>
                <c:pt idx="36">
                  <c:v>12.333333333333334</c:v>
                </c:pt>
                <c:pt idx="37">
                  <c:v>12.666666666666668</c:v>
                </c:pt>
                <c:pt idx="38">
                  <c:v>13</c:v>
                </c:pt>
                <c:pt idx="39">
                  <c:v>13.333333333333334</c:v>
                </c:pt>
                <c:pt idx="40">
                  <c:v>13.666666666666666</c:v>
                </c:pt>
                <c:pt idx="41">
                  <c:v>14.000000000000002</c:v>
                </c:pt>
                <c:pt idx="42">
                  <c:v>14.333333333333334</c:v>
                </c:pt>
                <c:pt idx="43">
                  <c:v>14.666666666666666</c:v>
                </c:pt>
                <c:pt idx="44">
                  <c:v>15</c:v>
                </c:pt>
                <c:pt idx="45">
                  <c:v>15.333333333333332</c:v>
                </c:pt>
                <c:pt idx="46">
                  <c:v>15.666666666666668</c:v>
                </c:pt>
                <c:pt idx="47">
                  <c:v>16</c:v>
                </c:pt>
                <c:pt idx="48">
                  <c:v>16.333333333333332</c:v>
                </c:pt>
                <c:pt idx="49">
                  <c:v>16.666666666666664</c:v>
                </c:pt>
                <c:pt idx="50">
                  <c:v>17</c:v>
                </c:pt>
                <c:pt idx="51">
                  <c:v>17.333333333333336</c:v>
                </c:pt>
                <c:pt idx="52">
                  <c:v>17.666666666666668</c:v>
                </c:pt>
                <c:pt idx="53">
                  <c:v>18</c:v>
                </c:pt>
                <c:pt idx="54">
                  <c:v>18.333333333333332</c:v>
                </c:pt>
                <c:pt idx="55">
                  <c:v>18.666666666666668</c:v>
                </c:pt>
                <c:pt idx="56">
                  <c:v>19</c:v>
                </c:pt>
                <c:pt idx="57">
                  <c:v>19.333333333333332</c:v>
                </c:pt>
                <c:pt idx="58">
                  <c:v>19.666666666666664</c:v>
                </c:pt>
                <c:pt idx="59">
                  <c:v>20</c:v>
                </c:pt>
                <c:pt idx="60">
                  <c:v>20.333333333333332</c:v>
                </c:pt>
                <c:pt idx="61">
                  <c:v>20.666666666666668</c:v>
                </c:pt>
                <c:pt idx="62">
                  <c:v>21</c:v>
                </c:pt>
                <c:pt idx="63">
                  <c:v>21.333333333333336</c:v>
                </c:pt>
                <c:pt idx="64">
                  <c:v>21.666666666666668</c:v>
                </c:pt>
                <c:pt idx="65">
                  <c:v>22</c:v>
                </c:pt>
                <c:pt idx="66">
                  <c:v>22.333333333333332</c:v>
                </c:pt>
                <c:pt idx="67">
                  <c:v>22.666666666666664</c:v>
                </c:pt>
                <c:pt idx="68">
                  <c:v>23</c:v>
                </c:pt>
                <c:pt idx="69">
                  <c:v>23.333333333333332</c:v>
                </c:pt>
                <c:pt idx="70">
                  <c:v>23.666666666666668</c:v>
                </c:pt>
                <c:pt idx="71">
                  <c:v>24</c:v>
                </c:pt>
                <c:pt idx="72">
                  <c:v>24.333333333333336</c:v>
                </c:pt>
                <c:pt idx="73">
                  <c:v>24.666666666666668</c:v>
                </c:pt>
                <c:pt idx="74">
                  <c:v>25</c:v>
                </c:pt>
                <c:pt idx="75">
                  <c:v>25.333333333333336</c:v>
                </c:pt>
                <c:pt idx="76">
                  <c:v>25.666666666666664</c:v>
                </c:pt>
                <c:pt idx="77">
                  <c:v>26</c:v>
                </c:pt>
                <c:pt idx="78">
                  <c:v>26.333333333333332</c:v>
                </c:pt>
                <c:pt idx="79">
                  <c:v>26.666666666666668</c:v>
                </c:pt>
                <c:pt idx="80">
                  <c:v>27</c:v>
                </c:pt>
                <c:pt idx="81">
                  <c:v>27.333333333333332</c:v>
                </c:pt>
                <c:pt idx="82">
                  <c:v>27.666666666666668</c:v>
                </c:pt>
                <c:pt idx="83">
                  <c:v>28.000000000000004</c:v>
                </c:pt>
                <c:pt idx="84">
                  <c:v>28.333333333333332</c:v>
                </c:pt>
                <c:pt idx="85">
                  <c:v>28.666666666666668</c:v>
                </c:pt>
                <c:pt idx="86">
                  <c:v>28.999999999999996</c:v>
                </c:pt>
                <c:pt idx="87">
                  <c:v>29.333333333333332</c:v>
                </c:pt>
                <c:pt idx="88">
                  <c:v>29.666666666666668</c:v>
                </c:pt>
                <c:pt idx="89">
                  <c:v>30</c:v>
                </c:pt>
                <c:pt idx="90">
                  <c:v>30.333333333333336</c:v>
                </c:pt>
                <c:pt idx="91">
                  <c:v>30.666666666666664</c:v>
                </c:pt>
                <c:pt idx="92">
                  <c:v>31</c:v>
                </c:pt>
                <c:pt idx="93">
                  <c:v>31.333333333333336</c:v>
                </c:pt>
                <c:pt idx="94">
                  <c:v>31.666666666666664</c:v>
                </c:pt>
                <c:pt idx="95">
                  <c:v>32</c:v>
                </c:pt>
                <c:pt idx="96">
                  <c:v>32.33333333333333</c:v>
                </c:pt>
                <c:pt idx="97">
                  <c:v>32.666666666666664</c:v>
                </c:pt>
                <c:pt idx="98">
                  <c:v>33</c:v>
                </c:pt>
                <c:pt idx="99">
                  <c:v>33.33333333333333</c:v>
                </c:pt>
                <c:pt idx="100">
                  <c:v>33.666666666666664</c:v>
                </c:pt>
                <c:pt idx="101">
                  <c:v>34</c:v>
                </c:pt>
                <c:pt idx="102">
                  <c:v>34.333333333333336</c:v>
                </c:pt>
                <c:pt idx="103">
                  <c:v>34.66666666666667</c:v>
                </c:pt>
                <c:pt idx="104">
                  <c:v>35</c:v>
                </c:pt>
                <c:pt idx="105">
                  <c:v>35.333333333333336</c:v>
                </c:pt>
                <c:pt idx="106">
                  <c:v>35.66666666666667</c:v>
                </c:pt>
                <c:pt idx="107">
                  <c:v>36</c:v>
                </c:pt>
                <c:pt idx="108">
                  <c:v>36.333333333333336</c:v>
                </c:pt>
                <c:pt idx="109">
                  <c:v>36.666666666666664</c:v>
                </c:pt>
                <c:pt idx="110">
                  <c:v>37</c:v>
                </c:pt>
                <c:pt idx="111">
                  <c:v>37.333333333333336</c:v>
                </c:pt>
                <c:pt idx="112">
                  <c:v>37.666666666666664</c:v>
                </c:pt>
                <c:pt idx="113">
                  <c:v>38</c:v>
                </c:pt>
                <c:pt idx="114">
                  <c:v>38.333333333333336</c:v>
                </c:pt>
                <c:pt idx="115">
                  <c:v>38.666666666666664</c:v>
                </c:pt>
                <c:pt idx="116">
                  <c:v>39</c:v>
                </c:pt>
                <c:pt idx="117">
                  <c:v>39.33333333333333</c:v>
                </c:pt>
                <c:pt idx="118">
                  <c:v>39.666666666666664</c:v>
                </c:pt>
                <c:pt idx="119">
                  <c:v>40</c:v>
                </c:pt>
                <c:pt idx="120">
                  <c:v>40.32077063462797</c:v>
                </c:pt>
                <c:pt idx="121">
                  <c:v>40.629418560114544</c:v>
                </c:pt>
                <c:pt idx="122">
                  <c:v>40.92637020161607</c:v>
                </c:pt>
                <c:pt idx="123">
                  <c:v>41.212038757063034</c:v>
                </c:pt>
                <c:pt idx="124">
                  <c:v>41.486824527629125</c:v>
                </c:pt>
                <c:pt idx="125">
                  <c:v>41.75111524178123</c:v>
                </c:pt>
                <c:pt idx="126">
                  <c:v>42.005286373175984</c:v>
                </c:pt>
                <c:pt idx="127">
                  <c:v>42.24970145264026</c:v>
                </c:pt>
                <c:pt idx="128">
                  <c:v>42.48471237444748</c:v>
                </c:pt>
                <c:pt idx="129">
                  <c:v>42.710659697076444</c:v>
                </c:pt>
                <c:pt idx="130">
                  <c:v>42.927872938615884</c:v>
                </c:pt>
                <c:pt idx="131">
                  <c:v>43.1366708669563</c:v>
                </c:pt>
                <c:pt idx="132">
                  <c:v>43.33736178489021</c:v>
                </c:pt>
                <c:pt idx="133">
                  <c:v>43.53024381022323</c:v>
                </c:pt>
                <c:pt idx="134">
                  <c:v>43.71560515098179</c:v>
                </c:pt>
                <c:pt idx="135">
                  <c:v>43.89372437578772</c:v>
                </c:pt>
                <c:pt idx="136">
                  <c:v>44.06487067945645</c:v>
                </c:pt>
                <c:pt idx="137">
                  <c:v>44.22930414386382</c:v>
                </c:pt>
                <c:pt idx="138">
                  <c:v>44.38727599411593</c:v>
                </c:pt>
                <c:pt idx="139">
                  <c:v>44.53902885004777</c:v>
                </c:pt>
                <c:pt idx="140">
                  <c:v>44.684796973068956</c:v>
                </c:pt>
                <c:pt idx="141">
                  <c:v>44.82480650836935</c:v>
                </c:pt>
                <c:pt idx="142">
                  <c:v>44.95927572249222</c:v>
                </c:pt>
                <c:pt idx="143">
                  <c:v>45.08841523627971</c:v>
                </c:pt>
                <c:pt idx="144">
                  <c:v>45.212428253192456</c:v>
                </c:pt>
                <c:pt idx="145">
                  <c:v>45.3315107830052</c:v>
                </c:pt>
                <c:pt idx="146">
                  <c:v>45.44585186087823</c:v>
                </c:pt>
                <c:pt idx="147">
                  <c:v>45.55563376180664</c:v>
                </c:pt>
                <c:pt idx="148">
                  <c:v>45.66103221044974</c:v>
                </c:pt>
                <c:pt idx="149">
                  <c:v>45.762216586344906</c:v>
                </c:pt>
                <c:pt idx="150">
                  <c:v>45.85935012451308</c:v>
                </c:pt>
                <c:pt idx="151">
                  <c:v>45.952590111465504</c:v>
                </c:pt>
                <c:pt idx="152">
                  <c:v>46.04208807662488</c:v>
                </c:pt>
                <c:pt idx="153">
                  <c:v>46.12798997917749</c:v>
                </c:pt>
                <c:pt idx="154">
                  <c:v>46.210436390377005</c:v>
                </c:pt>
                <c:pt idx="155">
                  <c:v>46.289562671323935</c:v>
                </c:pt>
                <c:pt idx="156">
                  <c:v>46.36549914624945</c:v>
                </c:pt>
                <c:pt idx="157">
                  <c:v>46.438371271336045</c:v>
                </c:pt>
                <c:pt idx="158">
                  <c:v>46.50829979911158</c:v>
                </c:pt>
                <c:pt idx="159">
                  <c:v>46.57540093845723</c:v>
                </c:pt>
                <c:pt idx="160">
                  <c:v>46.63978651027371</c:v>
                </c:pt>
                <c:pt idx="161">
                  <c:v>46.70156409885449</c:v>
                </c:pt>
                <c:pt idx="162">
                  <c:v>46.76083719901727</c:v>
                </c:pt>
                <c:pt idx="163">
                  <c:v>46.81770535904956</c:v>
                </c:pt>
                <c:pt idx="164">
                  <c:v>46.87226431952667</c:v>
                </c:pt>
                <c:pt idx="165">
                  <c:v>46.92460614806378</c:v>
                </c:pt>
                <c:pt idx="166">
                  <c:v>46.97481937006655</c:v>
                </c:pt>
                <c:pt idx="167">
                  <c:v>47.0229890955472</c:v>
                </c:pt>
                <c:pt idx="168">
                  <c:v>47.06919714207534</c:v>
                </c:pt>
                <c:pt idx="169">
                  <c:v>47.11352215393491</c:v>
                </c:pt>
                <c:pt idx="170">
                  <c:v>47.15603971756073</c:v>
                </c:pt>
                <c:pt idx="171">
                  <c:v>47.1968224733289</c:v>
                </c:pt>
                <c:pt idx="172">
                  <c:v>47.23594022377797</c:v>
                </c:pt>
                <c:pt idx="173">
                  <c:v>47.27346003833761</c:v>
                </c:pt>
                <c:pt idx="174">
                  <c:v>47.30944635464344</c:v>
                </c:pt>
                <c:pt idx="175">
                  <c:v>47.34396107651663</c:v>
                </c:pt>
                <c:pt idx="176">
                  <c:v>47.377063668687946</c:v>
                </c:pt>
                <c:pt idx="177">
                  <c:v>47.40881124834594</c:v>
                </c:pt>
                <c:pt idx="178">
                  <c:v>47.43925867358902</c:v>
                </c:pt>
                <c:pt idx="179">
                  <c:v>47.468458628861285</c:v>
                </c:pt>
                <c:pt idx="180">
                  <c:v>47.49646170745162</c:v>
                </c:pt>
                <c:pt idx="181">
                  <c:v>47.523316491135326</c:v>
                </c:pt>
                <c:pt idx="182">
                  <c:v>47.549069627036715</c:v>
                </c:pt>
                <c:pt idx="183">
                  <c:v>47.573765901791084</c:v>
                </c:pt>
                <c:pt idx="184">
                  <c:v>47.597448313082744</c:v>
                </c:pt>
                <c:pt idx="185">
                  <c:v>47.62015813863611</c:v>
                </c:pt>
                <c:pt idx="186">
                  <c:v>47.641935002734535</c:v>
                </c:pt>
                <c:pt idx="187">
                  <c:v>47.662816940341685</c:v>
                </c:pt>
                <c:pt idx="188">
                  <c:v>47.68284045889845</c:v>
                </c:pt>
                <c:pt idx="189">
                  <c:v>47.7020405978673</c:v>
                </c:pt>
                <c:pt idx="190">
                  <c:v>47.72045098609463</c:v>
                </c:pt>
                <c:pt idx="191">
                  <c:v>47.73810389706069</c:v>
                </c:pt>
                <c:pt idx="192">
                  <c:v>47.75503030208462</c:v>
                </c:pt>
                <c:pt idx="193">
                  <c:v>47.771259921551454</c:v>
                </c:pt>
                <c:pt idx="194">
                  <c:v>47.786821274225964</c:v>
                </c:pt>
                <c:pt idx="195">
                  <c:v>47.801741724716884</c:v>
                </c:pt>
                <c:pt idx="196">
                  <c:v>47.81604752915361</c:v>
                </c:pt>
                <c:pt idx="197">
                  <c:v>47.829763879135946</c:v>
                </c:pt>
                <c:pt idx="198">
                  <c:v>47.84291494401588</c:v>
                </c:pt>
                <c:pt idx="199">
                  <c:v>47.855523911568916</c:v>
                </c:pt>
                <c:pt idx="200">
                  <c:v>47.86761302711099</c:v>
                </c:pt>
                <c:pt idx="201">
                  <c:v>47.87920363111515</c:v>
                </c:pt>
                <c:pt idx="202">
                  <c:v>47.890316195381246</c:v>
                </c:pt>
                <c:pt idx="203">
                  <c:v>47.90097035780988</c:v>
                </c:pt>
                <c:pt idx="204">
                  <c:v>47.911184955830564</c:v>
                </c:pt>
                <c:pt idx="205">
                  <c:v>47.92097805853249</c:v>
                </c:pt>
                <c:pt idx="206">
                  <c:v>47.93036699754506</c:v>
                </c:pt>
                <c:pt idx="207">
                  <c:v>47.939368396713526</c:v>
                </c:pt>
                <c:pt idx="208">
                  <c:v>47.94799820061396</c:v>
                </c:pt>
                <c:pt idx="209">
                  <c:v>47.956271701950385</c:v>
                </c:pt>
                <c:pt idx="210">
                  <c:v>47.96420356787537</c:v>
                </c:pt>
                <c:pt idx="211">
                  <c:v>47.97180786527415</c:v>
                </c:pt>
                <c:pt idx="212">
                  <c:v>47.9790980850509</c:v>
                </c:pt>
                <c:pt idx="213">
                  <c:v>47.98608716545482</c:v>
                </c:pt>
                <c:pt idx="214">
                  <c:v>47.99278751448211</c:v>
                </c:pt>
                <c:pt idx="215">
                  <c:v>47.999211031388825</c:v>
                </c:pt>
                <c:pt idx="216">
                  <c:v>48.00536912734834</c:v>
                </c:pt>
                <c:pt idx="217">
                  <c:v>48.01127274528617</c:v>
                </c:pt>
                <c:pt idx="218">
                  <c:v>48.01693237892346</c:v>
                </c:pt>
                <c:pt idx="219">
                  <c:v>48.02235809105972</c:v>
                </c:pt>
                <c:pt idx="220">
                  <c:v>48.02755953112401</c:v>
                </c:pt>
                <c:pt idx="221">
                  <c:v>48.0325459520227</c:v>
                </c:pt>
                <c:pt idx="222">
                  <c:v>48.03732622631143</c:v>
                </c:pt>
                <c:pt idx="223">
                  <c:v>48.04190886171718</c:v>
                </c:pt>
                <c:pt idx="224">
                  <c:v>48.04630201603594</c:v>
                </c:pt>
                <c:pt idx="225">
                  <c:v>48.050513511430395</c:v>
                </c:pt>
                <c:pt idx="226">
                  <c:v>48.054550848151</c:v>
                </c:pt>
                <c:pt idx="227">
                  <c:v>48.05842121770327</c:v>
                </c:pt>
                <c:pt idx="228">
                  <c:v>48.06213151548287</c:v>
                </c:pt>
                <c:pt idx="229">
                  <c:v>48.06568835289964</c:v>
                </c:pt>
                <c:pt idx="230">
                  <c:v>48.06909806901072</c:v>
                </c:pt>
                <c:pt idx="231">
                  <c:v>48.072366741682124</c:v>
                </c:pt>
                <c:pt idx="232">
                  <c:v>48.075500198297576</c:v>
                </c:pt>
                <c:pt idx="233">
                  <c:v>48.078504026032626</c:v>
                </c:pt>
                <c:pt idx="234">
                  <c:v>48.081383581711115</c:v>
                </c:pt>
                <c:pt idx="235">
                  <c:v>48.08414400126104</c:v>
                </c:pt>
                <c:pt idx="236">
                  <c:v>48.08679020878536</c:v>
                </c:pt>
                <c:pt idx="237">
                  <c:v>48.08932692526363</c:v>
                </c:pt>
                <c:pt idx="238">
                  <c:v>48.091758676898706</c:v>
                </c:pt>
                <c:pt idx="239">
                  <c:v>48.094089803123374</c:v>
                </c:pt>
                <c:pt idx="240">
                  <c:v>48.09632446427999</c:v>
                </c:pt>
                <c:pt idx="241">
                  <c:v>48.0984666489866</c:v>
                </c:pt>
                <c:pt idx="242">
                  <c:v>48.10052018120224</c:v>
                </c:pt>
                <c:pt idx="243">
                  <c:v>48.102488727003255</c:v>
                </c:pt>
                <c:pt idx="244">
                  <c:v>48.104375801082426</c:v>
                </c:pt>
                <c:pt idx="245">
                  <c:v>48.1061847729823</c:v>
                </c:pt>
                <c:pt idx="246">
                  <c:v>48.1079188730731</c:v>
                </c:pt>
                <c:pt idx="247">
                  <c:v>48.109581198285994</c:v>
                </c:pt>
                <c:pt idx="248">
                  <c:v>48.111174717611185</c:v>
                </c:pt>
                <c:pt idx="249">
                  <c:v>48.11270227737069</c:v>
                </c:pt>
                <c:pt idx="250">
                  <c:v>48.11416660627477</c:v>
                </c:pt>
                <c:pt idx="251">
                  <c:v>48.11557032027105</c:v>
                </c:pt>
                <c:pt idx="252">
                  <c:v>48.11691592719441</c:v>
                </c:pt>
                <c:pt idx="253">
                  <c:v>48.11820583122597</c:v>
                </c:pt>
                <c:pt idx="254">
                  <c:v>48.11944233716897</c:v>
                </c:pt>
                <c:pt idx="255">
                  <c:v>48.12062765454888</c:v>
                </c:pt>
                <c:pt idx="256">
                  <c:v>48.12176390154498</c:v>
                </c:pt>
                <c:pt idx="257">
                  <c:v>48.122853108760324</c:v>
                </c:pt>
                <c:pt idx="258">
                  <c:v>48.12389722283653</c:v>
                </c:pt>
                <c:pt idx="259">
                  <c:v>48.12489810992002</c:v>
                </c:pt>
                <c:pt idx="260">
                  <c:v>48.125857558985444</c:v>
                </c:pt>
                <c:pt idx="261">
                  <c:v>48.126777285022385</c:v>
                </c:pt>
                <c:pt idx="262">
                  <c:v>48.127658932090846</c:v>
                </c:pt>
                <c:pt idx="263">
                  <c:v>48.12850407625081</c:v>
                </c:pt>
                <c:pt idx="264">
                  <c:v>48.12931422837129</c:v>
                </c:pt>
                <c:pt idx="265">
                  <c:v>48.13009083682343</c:v>
                </c:pt>
                <c:pt idx="266">
                  <c:v>48.13083529006272</c:v>
                </c:pt>
                <c:pt idx="267">
                  <c:v>48.13154891910485</c:v>
                </c:pt>
                <c:pt idx="268">
                  <c:v>48.13223299989935</c:v>
                </c:pt>
                <c:pt idx="269">
                  <c:v>48.13288875560533</c:v>
                </c:pt>
                <c:pt idx="270">
                  <c:v>48.13351735877357</c:v>
                </c:pt>
                <c:pt idx="271">
                  <c:v>48.13411993343828</c:v>
                </c:pt>
                <c:pt idx="272">
                  <c:v>48.13469755712288</c:v>
                </c:pt>
                <c:pt idx="273">
                  <c:v>48.135251262762765</c:v>
                </c:pt>
                <c:pt idx="274">
                  <c:v>48.135782040548854</c:v>
                </c:pt>
                <c:pt idx="275">
                  <c:v>48.13629083969499</c:v>
                </c:pt>
                <c:pt idx="276">
                  <c:v>48.13677857013241</c:v>
                </c:pt>
                <c:pt idx="277">
                  <c:v>48.13724610413412</c:v>
                </c:pt>
                <c:pt idx="278">
                  <c:v>48.13769427787247</c:v>
                </c:pt>
                <c:pt idx="279">
                  <c:v>48.13812389291207</c:v>
                </c:pt>
                <c:pt idx="280">
                  <c:v>48.13853571764135</c:v>
                </c:pt>
                <c:pt idx="281">
                  <c:v>48.13893048864477</c:v>
                </c:pt>
                <c:pt idx="282">
                  <c:v>48.139308912018386</c:v>
                </c:pt>
                <c:pt idx="283">
                  <c:v>48.139671664631116</c:v>
                </c:pt>
                <c:pt idx="284">
                  <c:v>48.14001939533391</c:v>
                </c:pt>
                <c:pt idx="285">
                  <c:v>48.140352726118806</c:v>
                </c:pt>
                <c:pt idx="286">
                  <c:v>48.140672253230285</c:v>
                </c:pt>
                <c:pt idx="287">
                  <c:v>48.14097854823049</c:v>
                </c:pt>
                <c:pt idx="288">
                  <c:v>48.14127215902058</c:v>
                </c:pt>
                <c:pt idx="289">
                  <c:v>48.141553610819706</c:v>
                </c:pt>
                <c:pt idx="290">
                  <c:v>48.141823407103686</c:v>
                </c:pt>
                <c:pt idx="291">
                  <c:v>48.14208203050472</c:v>
                </c:pt>
                <c:pt idx="292">
                  <c:v>48.142329943674014</c:v>
                </c:pt>
                <c:pt idx="293">
                  <c:v>48.14256759010866</c:v>
                </c:pt>
                <c:pt idx="294">
                  <c:v>48.142795394944294</c:v>
                </c:pt>
                <c:pt idx="295">
                  <c:v>48.14301376571514</c:v>
                </c:pt>
                <c:pt idx="296">
                  <c:v>48.14322309308235</c:v>
                </c:pt>
                <c:pt idx="297">
                  <c:v>48.14342375153254</c:v>
                </c:pt>
                <c:pt idx="298">
                  <c:v>48.14361610004712</c:v>
                </c:pt>
                <c:pt idx="299">
                  <c:v>48.143800482744176</c:v>
                </c:pt>
                <c:pt idx="300">
                  <c:v>48.143977229493665</c:v>
                </c:pt>
              </c:numCache>
            </c:numRef>
          </c:xVal>
          <c:yVal>
            <c:numRef>
              <c:f>Calcs!$F$43:$F$342</c:f>
              <c:numCache>
                <c:ptCount val="300"/>
                <c:pt idx="0">
                  <c:v>1913.0434782608697</c:v>
                </c:pt>
                <c:pt idx="1">
                  <c:v>1906.7720971991328</c:v>
                </c:pt>
                <c:pt idx="2">
                  <c:v>1900.5000339695168</c:v>
                </c:pt>
                <c:pt idx="3">
                  <c:v>1894.227288349399</c:v>
                </c:pt>
                <c:pt idx="4">
                  <c:v>1887.9538601159577</c:v>
                </c:pt>
                <c:pt idx="5">
                  <c:v>1881.679749046322</c:v>
                </c:pt>
                <c:pt idx="6">
                  <c:v>1875.4049549174688</c:v>
                </c:pt>
                <c:pt idx="7">
                  <c:v>1869.1294775062502</c:v>
                </c:pt>
                <c:pt idx="8">
                  <c:v>1862.8533165894037</c:v>
                </c:pt>
                <c:pt idx="9">
                  <c:v>1856.5764719435542</c:v>
                </c:pt>
                <c:pt idx="10">
                  <c:v>1850.2989433451755</c:v>
                </c:pt>
                <c:pt idx="11">
                  <c:v>1844.0207305706663</c:v>
                </c:pt>
                <c:pt idx="12">
                  <c:v>1837.7418333962598</c:v>
                </c:pt>
                <c:pt idx="13">
                  <c:v>1831.4622515980786</c:v>
                </c:pt>
                <c:pt idx="14">
                  <c:v>1825.181984952142</c:v>
                </c:pt>
                <c:pt idx="15">
                  <c:v>1818.901033234332</c:v>
                </c:pt>
                <c:pt idx="16">
                  <c:v>1812.6193962204052</c:v>
                </c:pt>
                <c:pt idx="17">
                  <c:v>1806.337073685991</c:v>
                </c:pt>
                <c:pt idx="18">
                  <c:v>1800.0540654066313</c:v>
                </c:pt>
                <c:pt idx="19">
                  <c:v>1793.7703711576917</c:v>
                </c:pt>
                <c:pt idx="20">
                  <c:v>1787.485990714475</c:v>
                </c:pt>
                <c:pt idx="21">
                  <c:v>1781.2009238521075</c:v>
                </c:pt>
                <c:pt idx="22">
                  <c:v>1774.9151703456146</c:v>
                </c:pt>
                <c:pt idx="23">
                  <c:v>1768.6287299699086</c:v>
                </c:pt>
                <c:pt idx="24">
                  <c:v>1762.3416024997634</c:v>
                </c:pt>
                <c:pt idx="25">
                  <c:v>1756.0537877098393</c:v>
                </c:pt>
                <c:pt idx="26">
                  <c:v>1749.7652853746708</c:v>
                </c:pt>
                <c:pt idx="27">
                  <c:v>1743.476095268666</c:v>
                </c:pt>
                <c:pt idx="28">
                  <c:v>1737.1862171661212</c:v>
                </c:pt>
                <c:pt idx="29">
                  <c:v>1730.8956508411795</c:v>
                </c:pt>
                <c:pt idx="30">
                  <c:v>1724.6043960678974</c:v>
                </c:pt>
                <c:pt idx="31">
                  <c:v>1718.312452620192</c:v>
                </c:pt>
                <c:pt idx="32">
                  <c:v>1712.0198202718425</c:v>
                </c:pt>
                <c:pt idx="33">
                  <c:v>1705.7264987965398</c:v>
                </c:pt>
                <c:pt idx="34">
                  <c:v>1699.4324879677981</c:v>
                </c:pt>
                <c:pt idx="35">
                  <c:v>1693.1377875590565</c:v>
                </c:pt>
                <c:pt idx="36">
                  <c:v>1686.8423973436154</c:v>
                </c:pt>
                <c:pt idx="37">
                  <c:v>1680.546317094637</c:v>
                </c:pt>
                <c:pt idx="38">
                  <c:v>1674.2495465851694</c:v>
                </c:pt>
                <c:pt idx="39">
                  <c:v>1667.952085588148</c:v>
                </c:pt>
                <c:pt idx="40">
                  <c:v>1661.6539338763573</c:v>
                </c:pt>
                <c:pt idx="41">
                  <c:v>1655.3550912224805</c:v>
                </c:pt>
                <c:pt idx="42">
                  <c:v>1649.055557399062</c:v>
                </c:pt>
                <c:pt idx="43">
                  <c:v>1642.755332178534</c:v>
                </c:pt>
                <c:pt idx="44">
                  <c:v>1636.4544153331894</c:v>
                </c:pt>
                <c:pt idx="45">
                  <c:v>1630.152806635208</c:v>
                </c:pt>
                <c:pt idx="46">
                  <c:v>1623.850505856631</c:v>
                </c:pt>
                <c:pt idx="47">
                  <c:v>1617.5475127693855</c:v>
                </c:pt>
                <c:pt idx="48">
                  <c:v>1611.2438271452872</c:v>
                </c:pt>
                <c:pt idx="49">
                  <c:v>1604.9394487559862</c:v>
                </c:pt>
                <c:pt idx="50">
                  <c:v>1598.6343773730457</c:v>
                </c:pt>
                <c:pt idx="51">
                  <c:v>1592.3286127678768</c:v>
                </c:pt>
                <c:pt idx="52">
                  <c:v>1586.0221547117906</c:v>
                </c:pt>
                <c:pt idx="53">
                  <c:v>1579.7150029759466</c:v>
                </c:pt>
                <c:pt idx="54">
                  <c:v>1573.407157331404</c:v>
                </c:pt>
                <c:pt idx="55">
                  <c:v>1567.0986175490582</c:v>
                </c:pt>
                <c:pt idx="56">
                  <c:v>1560.7893833997289</c:v>
                </c:pt>
                <c:pt idx="57">
                  <c:v>1554.4794546540593</c:v>
                </c:pt>
                <c:pt idx="58">
                  <c:v>1548.1688310826175</c:v>
                </c:pt>
                <c:pt idx="59">
                  <c:v>1541.8575124558079</c:v>
                </c:pt>
                <c:pt idx="60">
                  <c:v>1535.545498543896</c:v>
                </c:pt>
                <c:pt idx="61">
                  <c:v>1529.2327891170714</c:v>
                </c:pt>
                <c:pt idx="62">
                  <c:v>1522.9193839453615</c:v>
                </c:pt>
                <c:pt idx="63">
                  <c:v>1516.6052827986787</c:v>
                </c:pt>
                <c:pt idx="64">
                  <c:v>1510.2904854467854</c:v>
                </c:pt>
                <c:pt idx="65">
                  <c:v>1503.974991659355</c:v>
                </c:pt>
                <c:pt idx="66">
                  <c:v>1497.6588012059105</c:v>
                </c:pt>
                <c:pt idx="67">
                  <c:v>1491.3419138558365</c:v>
                </c:pt>
                <c:pt idx="68">
                  <c:v>1485.0243293784283</c:v>
                </c:pt>
                <c:pt idx="69">
                  <c:v>1478.706047542819</c:v>
                </c:pt>
                <c:pt idx="70">
                  <c:v>1472.3870681180397</c:v>
                </c:pt>
                <c:pt idx="71">
                  <c:v>1466.0673908729711</c:v>
                </c:pt>
                <c:pt idx="72">
                  <c:v>1459.7470155763679</c:v>
                </c:pt>
                <c:pt idx="73">
                  <c:v>1453.4259419968714</c:v>
                </c:pt>
                <c:pt idx="74">
                  <c:v>1447.1041699029968</c:v>
                </c:pt>
                <c:pt idx="75">
                  <c:v>1440.781699063121</c:v>
                </c:pt>
                <c:pt idx="76">
                  <c:v>1434.4585292454822</c:v>
                </c:pt>
                <c:pt idx="77">
                  <c:v>1428.1346602182184</c:v>
                </c:pt>
                <c:pt idx="78">
                  <c:v>1421.8100917493282</c:v>
                </c:pt>
                <c:pt idx="79">
                  <c:v>1415.4848236066723</c:v>
                </c:pt>
                <c:pt idx="80">
                  <c:v>1409.1588555579726</c:v>
                </c:pt>
                <c:pt idx="81">
                  <c:v>1402.8321873708635</c:v>
                </c:pt>
                <c:pt idx="82">
                  <c:v>1396.5048188128144</c:v>
                </c:pt>
                <c:pt idx="83">
                  <c:v>1390.176749651183</c:v>
                </c:pt>
                <c:pt idx="84">
                  <c:v>1383.8479796531744</c:v>
                </c:pt>
                <c:pt idx="85">
                  <c:v>1377.5185085859066</c:v>
                </c:pt>
                <c:pt idx="86">
                  <c:v>1371.188336216333</c:v>
                </c:pt>
                <c:pt idx="87">
                  <c:v>1364.857462311295</c:v>
                </c:pt>
                <c:pt idx="88">
                  <c:v>1358.5258866375066</c:v>
                </c:pt>
                <c:pt idx="89">
                  <c:v>1352.1936089615313</c:v>
                </c:pt>
                <c:pt idx="90">
                  <c:v>1345.8606290498324</c:v>
                </c:pt>
                <c:pt idx="91">
                  <c:v>1339.5269466687084</c:v>
                </c:pt>
                <c:pt idx="92">
                  <c:v>1333.1925615843709</c:v>
                </c:pt>
                <c:pt idx="93">
                  <c:v>1326.857473562854</c:v>
                </c:pt>
                <c:pt idx="94">
                  <c:v>1320.5216823701173</c:v>
                </c:pt>
                <c:pt idx="95">
                  <c:v>1314.1851877719305</c:v>
                </c:pt>
                <c:pt idx="96">
                  <c:v>1307.8479895340013</c:v>
                </c:pt>
                <c:pt idx="97">
                  <c:v>1301.5100874218226</c:v>
                </c:pt>
                <c:pt idx="98">
                  <c:v>1295.1714812008374</c:v>
                </c:pt>
                <c:pt idx="99">
                  <c:v>1288.832170636325</c:v>
                </c:pt>
                <c:pt idx="100">
                  <c:v>1282.4921554934128</c:v>
                </c:pt>
                <c:pt idx="101">
                  <c:v>1276.1514355371414</c:v>
                </c:pt>
                <c:pt idx="102">
                  <c:v>1269.8100105323738</c:v>
                </c:pt>
                <c:pt idx="103">
                  <c:v>1263.4678802438857</c:v>
                </c:pt>
                <c:pt idx="104">
                  <c:v>1257.1250444363016</c:v>
                </c:pt>
                <c:pt idx="105">
                  <c:v>1250.781502874107</c:v>
                </c:pt>
                <c:pt idx="106">
                  <c:v>1244.4372553216745</c:v>
                </c:pt>
                <c:pt idx="107">
                  <c:v>1238.0923015432254</c:v>
                </c:pt>
                <c:pt idx="108">
                  <c:v>1231.7466413028803</c:v>
                </c:pt>
                <c:pt idx="109">
                  <c:v>1225.4002743645965</c:v>
                </c:pt>
                <c:pt idx="110">
                  <c:v>1219.053200492217</c:v>
                </c:pt>
                <c:pt idx="111">
                  <c:v>1212.7054194494349</c:v>
                </c:pt>
                <c:pt idx="112">
                  <c:v>1206.3569309998416</c:v>
                </c:pt>
                <c:pt idx="113">
                  <c:v>1200.0077349068774</c:v>
                </c:pt>
                <c:pt idx="114">
                  <c:v>1193.657830933858</c:v>
                </c:pt>
                <c:pt idx="115">
                  <c:v>1187.3072188439462</c:v>
                </c:pt>
                <c:pt idx="116">
                  <c:v>1180.9558984002176</c:v>
                </c:pt>
                <c:pt idx="117">
                  <c:v>1174.6038693655591</c:v>
                </c:pt>
                <c:pt idx="118">
                  <c:v>1168.2511315027689</c:v>
                </c:pt>
                <c:pt idx="119">
                  <c:v>1161.8976845744944</c:v>
                </c:pt>
                <c:pt idx="120">
                  <c:v>1155.5435283432566</c:v>
                </c:pt>
                <c:pt idx="121">
                  <c:v>1149.4281782329842</c:v>
                </c:pt>
                <c:pt idx="122">
                  <c:v>1143.5433217200266</c:v>
                </c:pt>
                <c:pt idx="123">
                  <c:v>1137.8808986371812</c:v>
                </c:pt>
                <c:pt idx="124">
                  <c:v>1132.433095194757</c:v>
                </c:pt>
                <c:pt idx="125">
                  <c:v>1127.1923381004644</c:v>
                </c:pt>
                <c:pt idx="126">
                  <c:v>1122.1512887744407</c:v>
                </c:pt>
                <c:pt idx="127">
                  <c:v>1117.3028376555408</c:v>
                </c:pt>
                <c:pt idx="128">
                  <c:v>1112.6400985963853</c:v>
                </c:pt>
                <c:pt idx="129">
                  <c:v>1108.1564033441812</c:v>
                </c:pt>
                <c:pt idx="130">
                  <c:v>1103.845296105385</c:v>
                </c:pt>
                <c:pt idx="131">
                  <c:v>1099.7005281921915</c:v>
                </c:pt>
                <c:pt idx="132">
                  <c:v>1095.7160527496496</c:v>
                </c:pt>
                <c:pt idx="133">
                  <c:v>1091.886019561833</c:v>
                </c:pt>
                <c:pt idx="134">
                  <c:v>1088.204769936689</c:v>
                </c:pt>
                <c:pt idx="135">
                  <c:v>1084.666831668605</c:v>
                </c:pt>
                <c:pt idx="136">
                  <c:v>1081.2669140784321</c:v>
                </c:pt>
                <c:pt idx="137">
                  <c:v>1077.9999031309387</c:v>
                </c:pt>
                <c:pt idx="138">
                  <c:v>1074.8608566295043</c:v>
                </c:pt>
                <c:pt idx="139">
                  <c:v>1071.8449994883326</c:v>
                </c:pt>
                <c:pt idx="140">
                  <c:v>1068.9477190824346</c:v>
                </c:pt>
                <c:pt idx="141">
                  <c:v>1066.1645606758104</c:v>
                </c:pt>
                <c:pt idx="142">
                  <c:v>1063.4912229281924</c:v>
                </c:pt>
                <c:pt idx="143">
                  <c:v>1060.9235534809727</c:v>
                </c:pt>
                <c:pt idx="144">
                  <c:v>1058.4575446226102</c:v>
                </c:pt>
                <c:pt idx="145">
                  <c:v>1056.0893290344022</c:v>
                </c:pt>
                <c:pt idx="146">
                  <c:v>1053.815175616761</c:v>
                </c:pt>
                <c:pt idx="147">
                  <c:v>1051.6314853967585</c:v>
                </c:pt>
                <c:pt idx="148">
                  <c:v>1049.5347875173334</c:v>
                </c:pt>
                <c:pt idx="149">
                  <c:v>1047.521735308399</c:v>
                </c:pt>
                <c:pt idx="150">
                  <c:v>1045.589102440443</c:v>
                </c:pt>
                <c:pt idx="151">
                  <c:v>1043.733779160708</c:v>
                </c:pt>
                <c:pt idx="152">
                  <c:v>1041.9527686121653</c:v>
                </c:pt>
                <c:pt idx="153">
                  <c:v>1040.2431832354112</c:v>
                </c:pt>
                <c:pt idx="154">
                  <c:v>1038.6022412535444</c:v>
                </c:pt>
                <c:pt idx="155">
                  <c:v>1037.027263239727</c:v>
                </c:pt>
                <c:pt idx="156">
                  <c:v>1035.5156687675262</c:v>
                </c:pt>
                <c:pt idx="157">
                  <c:v>1034.064973143583</c:v>
                </c:pt>
                <c:pt idx="158">
                  <c:v>1032.672784222286</c:v>
                </c:pt>
                <c:pt idx="159">
                  <c:v>1031.3367993019883</c:v>
                </c:pt>
                <c:pt idx="160">
                  <c:v>1030.0548021021223</c:v>
                </c:pt>
                <c:pt idx="161">
                  <c:v>1028.8246598208132</c:v>
                </c:pt>
                <c:pt idx="162">
                  <c:v>1027.6443202719274</c:v>
                </c:pt>
                <c:pt idx="163">
                  <c:v>1026.5118091009851</c:v>
                </c:pt>
                <c:pt idx="164">
                  <c:v>1025.4252270789455</c:v>
                </c:pt>
                <c:pt idx="165">
                  <c:v>1024.3827474729035</c:v>
                </c:pt>
                <c:pt idx="166">
                  <c:v>1023.3826134927458</c:v>
                </c:pt>
                <c:pt idx="167">
                  <c:v>1022.4231358124774</c:v>
                </c:pt>
                <c:pt idx="168">
                  <c:v>1021.502690165278</c:v>
                </c:pt>
                <c:pt idx="169">
                  <c:v>1020.6197150109618</c:v>
                </c:pt>
                <c:pt idx="170">
                  <c:v>1019.7727092746384</c:v>
                </c:pt>
                <c:pt idx="171">
                  <c:v>1018.9602301551291</c:v>
                </c:pt>
                <c:pt idx="172">
                  <c:v>1018.1808910020935</c:v>
                </c:pt>
                <c:pt idx="173">
                  <c:v>1017.4333592601423</c:v>
                </c:pt>
                <c:pt idx="174">
                  <c:v>1016.7163544788857</c:v>
                </c:pt>
                <c:pt idx="175">
                  <c:v>1016.0286463871397</c:v>
                </c:pt>
                <c:pt idx="176">
                  <c:v>1015.3690530301934</c:v>
                </c:pt>
                <c:pt idx="177">
                  <c:v>1014.7364389684407</c:v>
                </c:pt>
                <c:pt idx="178">
                  <c:v>1014.1297135360378</c:v>
                </c:pt>
                <c:pt idx="179">
                  <c:v>1013.5478291580406</c:v>
                </c:pt>
                <c:pt idx="180">
                  <c:v>1012.9897797245973</c:v>
                </c:pt>
                <c:pt idx="181">
                  <c:v>1012.4545990206725</c:v>
                </c:pt>
                <c:pt idx="182">
                  <c:v>1011.9413592099459</c:v>
                </c:pt>
                <c:pt idx="183">
                  <c:v>1011.4491693712681</c:v>
                </c:pt>
                <c:pt idx="184">
                  <c:v>1010.9771740862946</c:v>
                </c:pt>
                <c:pt idx="185">
                  <c:v>1010.5245520769577</c:v>
                </c:pt>
                <c:pt idx="186">
                  <c:v>1010.0905148910676</c:v>
                </c:pt>
                <c:pt idx="187">
                  <c:v>1009.6743056349844</c:v>
                </c:pt>
                <c:pt idx="188">
                  <c:v>1009.2751977516953</c:v>
                </c:pt>
                <c:pt idx="189">
                  <c:v>1008.892493843094</c:v>
                </c:pt>
                <c:pt idx="190">
                  <c:v>1008.5255245349205</c:v>
                </c:pt>
                <c:pt idx="191">
                  <c:v>1008.1736473833453</c:v>
                </c:pt>
                <c:pt idx="192">
                  <c:v>1007.8362458214573</c:v>
                </c:pt>
                <c:pt idx="193">
                  <c:v>1007.5127281448646</c:v>
                </c:pt>
                <c:pt idx="194">
                  <c:v>1007.2025265347444</c:v>
                </c:pt>
                <c:pt idx="195">
                  <c:v>1006.9050961173099</c:v>
                </c:pt>
                <c:pt idx="196">
                  <c:v>1006.6199140585229</c:v>
                </c:pt>
                <c:pt idx="197">
                  <c:v>1006.3464786927555</c:v>
                </c:pt>
                <c:pt idx="198">
                  <c:v>1006.0843086843056</c:v>
                </c:pt>
                <c:pt idx="199">
                  <c:v>1005.8329422207574</c:v>
                </c:pt>
                <c:pt idx="200">
                  <c:v>1005.5919362369424</c:v>
                </c:pt>
                <c:pt idx="201">
                  <c:v>1005.3608656684281</c:v>
                </c:pt>
                <c:pt idx="202">
                  <c:v>1005.1393227337185</c:v>
                </c:pt>
                <c:pt idx="203">
                  <c:v>1004.9269162439557</c:v>
                </c:pt>
                <c:pt idx="204">
                  <c:v>1004.723270939165</c:v>
                </c:pt>
                <c:pt idx="205">
                  <c:v>1004.5280268502407</c:v>
                </c:pt>
                <c:pt idx="206">
                  <c:v>1004.340838685562</c:v>
                </c:pt>
                <c:pt idx="207">
                  <c:v>1004.1613752415446</c:v>
                </c:pt>
                <c:pt idx="208">
                  <c:v>1003.989318836026</c:v>
                </c:pt>
                <c:pt idx="209">
                  <c:v>1003.8243647638978</c:v>
                </c:pt>
                <c:pt idx="210">
                  <c:v>1003.666220774022</c:v>
                </c:pt>
                <c:pt idx="211">
                  <c:v>1003.5146065666455</c:v>
                </c:pt>
                <c:pt idx="212">
                  <c:v>1003.369253310573</c:v>
                </c:pt>
                <c:pt idx="213">
                  <c:v>1003.2299031794284</c:v>
                </c:pt>
                <c:pt idx="214">
                  <c:v>1003.0963089062169</c:v>
                </c:pt>
                <c:pt idx="215">
                  <c:v>1002.9682333554597</c:v>
                </c:pt>
                <c:pt idx="216">
                  <c:v>1002.8454491123716</c:v>
                </c:pt>
                <c:pt idx="217">
                  <c:v>1002.7277380883182</c:v>
                </c:pt>
                <c:pt idx="218">
                  <c:v>1002.6148911419247</c:v>
                </c:pt>
                <c:pt idx="219">
                  <c:v>1002.5067077154354</c:v>
                </c:pt>
                <c:pt idx="220">
                  <c:v>1002.4029954853901</c:v>
                </c:pt>
                <c:pt idx="221">
                  <c:v>1002.3035700274289</c:v>
                </c:pt>
                <c:pt idx="222">
                  <c:v>1002.2082544944452</c:v>
                </c:pt>
                <c:pt idx="223">
                  <c:v>1002.1168793076708</c:v>
                </c:pt>
                <c:pt idx="224">
                  <c:v>1002.0292818601018</c:v>
                </c:pt>
                <c:pt idx="225">
                  <c:v>1001.9453062319619</c:v>
                </c:pt>
                <c:pt idx="226">
                  <c:v>1001.8648029174873</c:v>
                </c:pt>
                <c:pt idx="227">
                  <c:v>1001.7876285628552</c:v>
                </c:pt>
                <c:pt idx="228">
                  <c:v>1001.7136457145514</c:v>
                </c:pt>
                <c:pt idx="229">
                  <c:v>1001.642722578013</c:v>
                </c:pt>
                <c:pt idx="230">
                  <c:v>1001.5747327859685</c:v>
                </c:pt>
                <c:pt idx="231">
                  <c:v>1001.509555176169</c:v>
                </c:pt>
                <c:pt idx="232">
                  <c:v>1001.4470735781008</c:v>
                </c:pt>
                <c:pt idx="233">
                  <c:v>1001.3871766084358</c:v>
                </c:pt>
                <c:pt idx="234">
                  <c:v>1001.3297574746151</c:v>
                </c:pt>
                <c:pt idx="235">
                  <c:v>1001.2747137866206</c:v>
                </c:pt>
                <c:pt idx="236">
                  <c:v>1001.2219473761986</c:v>
                </c:pt>
                <c:pt idx="237">
                  <c:v>1001.17136412359</c:v>
                </c:pt>
                <c:pt idx="238">
                  <c:v>1001.1228737911979</c:v>
                </c:pt>
                <c:pt idx="239">
                  <c:v>1001.0763898641438</c:v>
                </c:pt>
                <c:pt idx="240">
                  <c:v>1001.0318293972332</c:v>
                </c:pt>
                <c:pt idx="241">
                  <c:v>1000.989112868167</c:v>
                </c:pt>
                <c:pt idx="242">
                  <c:v>1000.9481640368721</c:v>
                </c:pt>
                <c:pt idx="243">
                  <c:v>1000.9089098103739</c:v>
                </c:pt>
                <c:pt idx="244">
                  <c:v>1000.8712801133595</c:v>
                </c:pt>
                <c:pt idx="245">
                  <c:v>1000.8352077639546</c:v>
                </c:pt>
                <c:pt idx="246">
                  <c:v>1000.8006283545998</c:v>
                </c:pt>
                <c:pt idx="247">
                  <c:v>1000.767480137826</c:v>
                </c:pt>
                <c:pt idx="248">
                  <c:v>1000.735703916663</c:v>
                </c:pt>
                <c:pt idx="249">
                  <c:v>1000.705242939545</c:v>
                </c:pt>
                <c:pt idx="250">
                  <c:v>1000.6760427995704</c:v>
                </c:pt>
                <c:pt idx="251">
                  <c:v>1000.6480513378573</c:v>
                </c:pt>
                <c:pt idx="252">
                  <c:v>1000.6212185508883</c:v>
                </c:pt>
                <c:pt idx="253">
                  <c:v>1000.5954965015586</c:v>
                </c:pt>
                <c:pt idx="254">
                  <c:v>1000.5708392340641</c:v>
                </c:pt>
                <c:pt idx="255">
                  <c:v>1000.5472026921155</c:v>
                </c:pt>
                <c:pt idx="256">
                  <c:v>1000.5245446405494</c:v>
                </c:pt>
                <c:pt idx="257">
                  <c:v>1000.5028245902795</c:v>
                </c:pt>
                <c:pt idx="258">
                  <c:v>1000.4820037261289</c:v>
                </c:pt>
                <c:pt idx="259">
                  <c:v>1000.462044837825</c:v>
                </c:pt>
                <c:pt idx="260">
                  <c:v>1000.4429122537131</c:v>
                </c:pt>
                <c:pt idx="261">
                  <c:v>1000.424571777241</c:v>
                </c:pt>
                <c:pt idx="262">
                  <c:v>1000.4069906260621</c:v>
                </c:pt>
                <c:pt idx="263">
                  <c:v>1000.3901373735823</c:v>
                </c:pt>
                <c:pt idx="264">
                  <c:v>1000.3739818930625</c:v>
                </c:pt>
                <c:pt idx="265">
                  <c:v>1000.3584953038239</c:v>
                </c:pt>
                <c:pt idx="266">
                  <c:v>1000.3436499198344</c:v>
                </c:pt>
                <c:pt idx="267">
                  <c:v>1000.3294192003583</c:v>
                </c:pt>
                <c:pt idx="268">
                  <c:v>1000.3157777025971</c:v>
                </c:pt>
                <c:pt idx="269">
                  <c:v>1000.3027010363191</c:v>
                </c:pt>
                <c:pt idx="270">
                  <c:v>1000.2901658204167</c:v>
                </c:pt>
                <c:pt idx="271">
                  <c:v>1000.2781496411113</c:v>
                </c:pt>
                <c:pt idx="272">
                  <c:v>1000.2666310120612</c:v>
                </c:pt>
                <c:pt idx="273">
                  <c:v>1000.2555893359561</c:v>
                </c:pt>
                <c:pt idx="274">
                  <c:v>1000.245004867796</c:v>
                </c:pt>
                <c:pt idx="275">
                  <c:v>1000.2348586796465</c:v>
                </c:pt>
                <c:pt idx="276">
                  <c:v>1000.2251326268541</c:v>
                </c:pt>
                <c:pt idx="277">
                  <c:v>1000.2158093156447</c:v>
                </c:pt>
                <c:pt idx="278">
                  <c:v>1000.2068720721098</c:v>
                </c:pt>
                <c:pt idx="279">
                  <c:v>1000.198304912387</c:v>
                </c:pt>
                <c:pt idx="280">
                  <c:v>1000.1900925141902</c:v>
                </c:pt>
                <c:pt idx="281">
                  <c:v>1000.1822201893566</c:v>
                </c:pt>
                <c:pt idx="282">
                  <c:v>1000.1746738576937</c:v>
                </c:pt>
                <c:pt idx="283">
                  <c:v>1000.1674400217817</c:v>
                </c:pt>
                <c:pt idx="284">
                  <c:v>1000.1605057429091</c:v>
                </c:pt>
                <c:pt idx="285">
                  <c:v>1000.1538586179287</c:v>
                </c:pt>
                <c:pt idx="286">
                  <c:v>1000.1474867571077</c:v>
                </c:pt>
                <c:pt idx="287">
                  <c:v>1000.1413787628965</c:v>
                </c:pt>
                <c:pt idx="288">
                  <c:v>1000.135523709542</c:v>
                </c:pt>
                <c:pt idx="289">
                  <c:v>1000.1299111235821</c:v>
                </c:pt>
                <c:pt idx="290">
                  <c:v>1000.1245309651587</c:v>
                </c:pt>
                <c:pt idx="291">
                  <c:v>1000.1193736099983</c:v>
                </c:pt>
                <c:pt idx="292">
                  <c:v>1000.1144298323111</c:v>
                </c:pt>
                <c:pt idx="293">
                  <c:v>1000.1096907882328</c:v>
                </c:pt>
                <c:pt idx="294">
                  <c:v>1000.1051480000202</c:v>
                </c:pt>
                <c:pt idx="295">
                  <c:v>1000.1007933409546</c:v>
                </c:pt>
                <c:pt idx="296">
                  <c:v>1000.096619020733</c:v>
                </c:pt>
                <c:pt idx="297">
                  <c:v>1000.092617571643</c:v>
                </c:pt>
                <c:pt idx="298">
                  <c:v>1000.088781835113</c:v>
                </c:pt>
                <c:pt idx="299">
                  <c:v>1000.0851049489828</c:v>
                </c:pt>
              </c:numCache>
            </c:numRef>
          </c:yVal>
          <c:smooth val="1"/>
        </c:ser>
        <c:ser>
          <c:idx val="2"/>
          <c:order val="2"/>
          <c:tx>
            <c:v>pw: Flowing Annulus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Calcs!$P$42:$P$343</c:f>
              <c:numCache>
                <c:ptCount val="301"/>
                <c:pt idx="0">
                  <c:v>0.33333333333333337</c:v>
                </c:pt>
                <c:pt idx="1">
                  <c:v>0.6666666666666667</c:v>
                </c:pt>
                <c:pt idx="2">
                  <c:v>1</c:v>
                </c:pt>
                <c:pt idx="3">
                  <c:v>1.3333333333333335</c:v>
                </c:pt>
                <c:pt idx="4">
                  <c:v>1.6666666666666667</c:v>
                </c:pt>
                <c:pt idx="5">
                  <c:v>2</c:v>
                </c:pt>
                <c:pt idx="6">
                  <c:v>2.3333333333333335</c:v>
                </c:pt>
                <c:pt idx="7">
                  <c:v>2.666666666666667</c:v>
                </c:pt>
                <c:pt idx="8">
                  <c:v>3</c:v>
                </c:pt>
                <c:pt idx="9">
                  <c:v>3.3333333333333335</c:v>
                </c:pt>
                <c:pt idx="10">
                  <c:v>3.6666666666666665</c:v>
                </c:pt>
                <c:pt idx="11">
                  <c:v>4</c:v>
                </c:pt>
                <c:pt idx="12">
                  <c:v>4.333333333333334</c:v>
                </c:pt>
                <c:pt idx="13">
                  <c:v>4.666666666666667</c:v>
                </c:pt>
                <c:pt idx="14">
                  <c:v>5</c:v>
                </c:pt>
                <c:pt idx="15">
                  <c:v>5.333333333333334</c:v>
                </c:pt>
                <c:pt idx="16">
                  <c:v>5.666666666666666</c:v>
                </c:pt>
                <c:pt idx="17">
                  <c:v>6</c:v>
                </c:pt>
                <c:pt idx="18">
                  <c:v>6.333333333333334</c:v>
                </c:pt>
                <c:pt idx="19">
                  <c:v>6.666666666666667</c:v>
                </c:pt>
                <c:pt idx="20">
                  <c:v>7.000000000000001</c:v>
                </c:pt>
                <c:pt idx="21">
                  <c:v>7.333333333333333</c:v>
                </c:pt>
                <c:pt idx="22">
                  <c:v>7.666666666666666</c:v>
                </c:pt>
                <c:pt idx="23">
                  <c:v>8</c:v>
                </c:pt>
                <c:pt idx="24">
                  <c:v>8.333333333333332</c:v>
                </c:pt>
                <c:pt idx="25">
                  <c:v>8.666666666666668</c:v>
                </c:pt>
                <c:pt idx="26">
                  <c:v>9</c:v>
                </c:pt>
                <c:pt idx="27">
                  <c:v>9.333333333333334</c:v>
                </c:pt>
                <c:pt idx="28">
                  <c:v>9.666666666666666</c:v>
                </c:pt>
                <c:pt idx="29">
                  <c:v>10</c:v>
                </c:pt>
                <c:pt idx="30">
                  <c:v>10.333333333333334</c:v>
                </c:pt>
                <c:pt idx="31">
                  <c:v>10.666666666666668</c:v>
                </c:pt>
                <c:pt idx="32">
                  <c:v>11</c:v>
                </c:pt>
                <c:pt idx="33">
                  <c:v>11.333333333333332</c:v>
                </c:pt>
                <c:pt idx="34">
                  <c:v>11.666666666666666</c:v>
                </c:pt>
                <c:pt idx="35">
                  <c:v>12</c:v>
                </c:pt>
                <c:pt idx="36">
                  <c:v>12.333333333333334</c:v>
                </c:pt>
                <c:pt idx="37">
                  <c:v>12.666666666666668</c:v>
                </c:pt>
                <c:pt idx="38">
                  <c:v>13</c:v>
                </c:pt>
                <c:pt idx="39">
                  <c:v>13.333333333333334</c:v>
                </c:pt>
                <c:pt idx="40">
                  <c:v>13.666666666666666</c:v>
                </c:pt>
                <c:pt idx="41">
                  <c:v>14.000000000000002</c:v>
                </c:pt>
                <c:pt idx="42">
                  <c:v>14.333333333333334</c:v>
                </c:pt>
                <c:pt idx="43">
                  <c:v>14.666666666666666</c:v>
                </c:pt>
                <c:pt idx="44">
                  <c:v>15</c:v>
                </c:pt>
                <c:pt idx="45">
                  <c:v>15.333333333333332</c:v>
                </c:pt>
                <c:pt idx="46">
                  <c:v>15.666666666666668</c:v>
                </c:pt>
                <c:pt idx="47">
                  <c:v>16</c:v>
                </c:pt>
                <c:pt idx="48">
                  <c:v>16.333333333333332</c:v>
                </c:pt>
                <c:pt idx="49">
                  <c:v>16.666666666666664</c:v>
                </c:pt>
                <c:pt idx="50">
                  <c:v>17</c:v>
                </c:pt>
                <c:pt idx="51">
                  <c:v>17.333333333333336</c:v>
                </c:pt>
                <c:pt idx="52">
                  <c:v>17.666666666666668</c:v>
                </c:pt>
                <c:pt idx="53">
                  <c:v>18</c:v>
                </c:pt>
                <c:pt idx="54">
                  <c:v>18.333333333333332</c:v>
                </c:pt>
                <c:pt idx="55">
                  <c:v>18.666666666666668</c:v>
                </c:pt>
                <c:pt idx="56">
                  <c:v>19</c:v>
                </c:pt>
                <c:pt idx="57">
                  <c:v>19.333333333333332</c:v>
                </c:pt>
                <c:pt idx="58">
                  <c:v>19.666666666666664</c:v>
                </c:pt>
                <c:pt idx="59">
                  <c:v>20</c:v>
                </c:pt>
                <c:pt idx="60">
                  <c:v>20.333333333333332</c:v>
                </c:pt>
                <c:pt idx="61">
                  <c:v>20.666666666666668</c:v>
                </c:pt>
                <c:pt idx="62">
                  <c:v>21</c:v>
                </c:pt>
                <c:pt idx="63">
                  <c:v>21.333333333333336</c:v>
                </c:pt>
                <c:pt idx="64">
                  <c:v>21.666666666666668</c:v>
                </c:pt>
                <c:pt idx="65">
                  <c:v>22</c:v>
                </c:pt>
                <c:pt idx="66">
                  <c:v>22.333333333333332</c:v>
                </c:pt>
                <c:pt idx="67">
                  <c:v>22.666666666666664</c:v>
                </c:pt>
                <c:pt idx="68">
                  <c:v>23</c:v>
                </c:pt>
                <c:pt idx="69">
                  <c:v>23.333333333333332</c:v>
                </c:pt>
                <c:pt idx="70">
                  <c:v>23.666666666666668</c:v>
                </c:pt>
                <c:pt idx="71">
                  <c:v>24</c:v>
                </c:pt>
                <c:pt idx="72">
                  <c:v>24.333333333333336</c:v>
                </c:pt>
                <c:pt idx="73">
                  <c:v>24.666666666666668</c:v>
                </c:pt>
                <c:pt idx="74">
                  <c:v>25</c:v>
                </c:pt>
                <c:pt idx="75">
                  <c:v>25.333333333333336</c:v>
                </c:pt>
                <c:pt idx="76">
                  <c:v>25.666666666666664</c:v>
                </c:pt>
                <c:pt idx="77">
                  <c:v>26</c:v>
                </c:pt>
                <c:pt idx="78">
                  <c:v>26.333333333333332</c:v>
                </c:pt>
                <c:pt idx="79">
                  <c:v>26.666666666666668</c:v>
                </c:pt>
                <c:pt idx="80">
                  <c:v>27</c:v>
                </c:pt>
                <c:pt idx="81">
                  <c:v>27.333333333333332</c:v>
                </c:pt>
                <c:pt idx="82">
                  <c:v>27.666666666666668</c:v>
                </c:pt>
                <c:pt idx="83">
                  <c:v>28.000000000000004</c:v>
                </c:pt>
                <c:pt idx="84">
                  <c:v>28.333333333333332</c:v>
                </c:pt>
                <c:pt idx="85">
                  <c:v>28.666666666666668</c:v>
                </c:pt>
                <c:pt idx="86">
                  <c:v>28.999999999999996</c:v>
                </c:pt>
                <c:pt idx="87">
                  <c:v>29.333333333333332</c:v>
                </c:pt>
                <c:pt idx="88">
                  <c:v>29.666666666666668</c:v>
                </c:pt>
                <c:pt idx="89">
                  <c:v>30</c:v>
                </c:pt>
                <c:pt idx="90">
                  <c:v>30.333333333333336</c:v>
                </c:pt>
                <c:pt idx="91">
                  <c:v>30.666666666666664</c:v>
                </c:pt>
                <c:pt idx="92">
                  <c:v>31</c:v>
                </c:pt>
                <c:pt idx="93">
                  <c:v>31.333333333333336</c:v>
                </c:pt>
                <c:pt idx="94">
                  <c:v>31.666666666666664</c:v>
                </c:pt>
                <c:pt idx="95">
                  <c:v>32</c:v>
                </c:pt>
                <c:pt idx="96">
                  <c:v>32.33333333333333</c:v>
                </c:pt>
                <c:pt idx="97">
                  <c:v>32.666666666666664</c:v>
                </c:pt>
                <c:pt idx="98">
                  <c:v>33</c:v>
                </c:pt>
                <c:pt idx="99">
                  <c:v>33.33333333333333</c:v>
                </c:pt>
                <c:pt idx="100">
                  <c:v>33.666666666666664</c:v>
                </c:pt>
                <c:pt idx="101">
                  <c:v>34</c:v>
                </c:pt>
                <c:pt idx="102">
                  <c:v>34.333333333333336</c:v>
                </c:pt>
                <c:pt idx="103">
                  <c:v>34.66666666666667</c:v>
                </c:pt>
                <c:pt idx="104">
                  <c:v>35</c:v>
                </c:pt>
                <c:pt idx="105">
                  <c:v>35.333333333333336</c:v>
                </c:pt>
                <c:pt idx="106">
                  <c:v>35.66666666666667</c:v>
                </c:pt>
                <c:pt idx="107">
                  <c:v>36</c:v>
                </c:pt>
                <c:pt idx="108">
                  <c:v>36.333333333333336</c:v>
                </c:pt>
                <c:pt idx="109">
                  <c:v>36.666666666666664</c:v>
                </c:pt>
                <c:pt idx="110">
                  <c:v>37</c:v>
                </c:pt>
                <c:pt idx="111">
                  <c:v>37.333333333333336</c:v>
                </c:pt>
                <c:pt idx="112">
                  <c:v>37.666666666666664</c:v>
                </c:pt>
                <c:pt idx="113">
                  <c:v>38</c:v>
                </c:pt>
                <c:pt idx="114">
                  <c:v>38.333333333333336</c:v>
                </c:pt>
                <c:pt idx="115">
                  <c:v>38.666666666666664</c:v>
                </c:pt>
                <c:pt idx="116">
                  <c:v>39</c:v>
                </c:pt>
                <c:pt idx="117">
                  <c:v>39.33333333333333</c:v>
                </c:pt>
                <c:pt idx="118">
                  <c:v>39.666666666666664</c:v>
                </c:pt>
                <c:pt idx="119">
                  <c:v>40</c:v>
                </c:pt>
                <c:pt idx="120">
                  <c:v>40.32077063462797</c:v>
                </c:pt>
                <c:pt idx="121">
                  <c:v>40.629418560114544</c:v>
                </c:pt>
                <c:pt idx="122">
                  <c:v>40.92637020161607</c:v>
                </c:pt>
                <c:pt idx="123">
                  <c:v>41.212038757063034</c:v>
                </c:pt>
                <c:pt idx="124">
                  <c:v>41.486824527629125</c:v>
                </c:pt>
                <c:pt idx="125">
                  <c:v>41.75111524178123</c:v>
                </c:pt>
                <c:pt idx="126">
                  <c:v>42.005286373175984</c:v>
                </c:pt>
                <c:pt idx="127">
                  <c:v>42.24970145264026</c:v>
                </c:pt>
                <c:pt idx="128">
                  <c:v>42.48471237444748</c:v>
                </c:pt>
                <c:pt idx="129">
                  <c:v>42.710659697076444</c:v>
                </c:pt>
                <c:pt idx="130">
                  <c:v>42.927872938615884</c:v>
                </c:pt>
                <c:pt idx="131">
                  <c:v>43.1366708669563</c:v>
                </c:pt>
                <c:pt idx="132">
                  <c:v>43.33736178489021</c:v>
                </c:pt>
                <c:pt idx="133">
                  <c:v>43.53024381022323</c:v>
                </c:pt>
                <c:pt idx="134">
                  <c:v>43.71560515098179</c:v>
                </c:pt>
                <c:pt idx="135">
                  <c:v>43.89372437578772</c:v>
                </c:pt>
                <c:pt idx="136">
                  <c:v>44.06487067945645</c:v>
                </c:pt>
                <c:pt idx="137">
                  <c:v>44.22930414386382</c:v>
                </c:pt>
                <c:pt idx="138">
                  <c:v>44.38727599411593</c:v>
                </c:pt>
                <c:pt idx="139">
                  <c:v>44.53902885004777</c:v>
                </c:pt>
                <c:pt idx="140">
                  <c:v>44.684796973068956</c:v>
                </c:pt>
                <c:pt idx="141">
                  <c:v>44.82480650836935</c:v>
                </c:pt>
                <c:pt idx="142">
                  <c:v>44.95927572249222</c:v>
                </c:pt>
                <c:pt idx="143">
                  <c:v>45.08841523627971</c:v>
                </c:pt>
                <c:pt idx="144">
                  <c:v>45.212428253192456</c:v>
                </c:pt>
                <c:pt idx="145">
                  <c:v>45.3315107830052</c:v>
                </c:pt>
                <c:pt idx="146">
                  <c:v>45.44585186087823</c:v>
                </c:pt>
                <c:pt idx="147">
                  <c:v>45.55563376180664</c:v>
                </c:pt>
                <c:pt idx="148">
                  <c:v>45.66103221044974</c:v>
                </c:pt>
                <c:pt idx="149">
                  <c:v>45.762216586344906</c:v>
                </c:pt>
                <c:pt idx="150">
                  <c:v>45.85935012451308</c:v>
                </c:pt>
                <c:pt idx="151">
                  <c:v>45.952590111465504</c:v>
                </c:pt>
                <c:pt idx="152">
                  <c:v>46.04208807662488</c:v>
                </c:pt>
                <c:pt idx="153">
                  <c:v>46.12798997917749</c:v>
                </c:pt>
                <c:pt idx="154">
                  <c:v>46.210436390377005</c:v>
                </c:pt>
                <c:pt idx="155">
                  <c:v>46.289562671323935</c:v>
                </c:pt>
                <c:pt idx="156">
                  <c:v>46.36549914624945</c:v>
                </c:pt>
                <c:pt idx="157">
                  <c:v>46.438371271336045</c:v>
                </c:pt>
                <c:pt idx="158">
                  <c:v>46.50829979911158</c:v>
                </c:pt>
                <c:pt idx="159">
                  <c:v>46.57540093845723</c:v>
                </c:pt>
                <c:pt idx="160">
                  <c:v>46.63978651027371</c:v>
                </c:pt>
                <c:pt idx="161">
                  <c:v>46.70156409885449</c:v>
                </c:pt>
                <c:pt idx="162">
                  <c:v>46.76083719901727</c:v>
                </c:pt>
                <c:pt idx="163">
                  <c:v>46.81770535904956</c:v>
                </c:pt>
                <c:pt idx="164">
                  <c:v>46.87226431952667</c:v>
                </c:pt>
                <c:pt idx="165">
                  <c:v>46.92460614806378</c:v>
                </c:pt>
                <c:pt idx="166">
                  <c:v>46.97481937006655</c:v>
                </c:pt>
                <c:pt idx="167">
                  <c:v>47.0229890955472</c:v>
                </c:pt>
                <c:pt idx="168">
                  <c:v>47.06919714207534</c:v>
                </c:pt>
                <c:pt idx="169">
                  <c:v>47.11352215393491</c:v>
                </c:pt>
                <c:pt idx="170">
                  <c:v>47.15603971756073</c:v>
                </c:pt>
                <c:pt idx="171">
                  <c:v>47.1968224733289</c:v>
                </c:pt>
                <c:pt idx="172">
                  <c:v>47.23594022377797</c:v>
                </c:pt>
                <c:pt idx="173">
                  <c:v>47.27346003833761</c:v>
                </c:pt>
                <c:pt idx="174">
                  <c:v>47.30944635464344</c:v>
                </c:pt>
                <c:pt idx="175">
                  <c:v>47.34396107651663</c:v>
                </c:pt>
                <c:pt idx="176">
                  <c:v>47.377063668687946</c:v>
                </c:pt>
                <c:pt idx="177">
                  <c:v>47.40881124834594</c:v>
                </c:pt>
                <c:pt idx="178">
                  <c:v>47.43925867358902</c:v>
                </c:pt>
                <c:pt idx="179">
                  <c:v>47.468458628861285</c:v>
                </c:pt>
                <c:pt idx="180">
                  <c:v>47.49646170745162</c:v>
                </c:pt>
                <c:pt idx="181">
                  <c:v>47.523316491135326</c:v>
                </c:pt>
                <c:pt idx="182">
                  <c:v>47.549069627036715</c:v>
                </c:pt>
                <c:pt idx="183">
                  <c:v>47.573765901791084</c:v>
                </c:pt>
                <c:pt idx="184">
                  <c:v>47.597448313082744</c:v>
                </c:pt>
                <c:pt idx="185">
                  <c:v>47.62015813863611</c:v>
                </c:pt>
                <c:pt idx="186">
                  <c:v>47.641935002734535</c:v>
                </c:pt>
                <c:pt idx="187">
                  <c:v>47.662816940341685</c:v>
                </c:pt>
                <c:pt idx="188">
                  <c:v>47.68284045889845</c:v>
                </c:pt>
                <c:pt idx="189">
                  <c:v>47.7020405978673</c:v>
                </c:pt>
                <c:pt idx="190">
                  <c:v>47.72045098609463</c:v>
                </c:pt>
                <c:pt idx="191">
                  <c:v>47.73810389706069</c:v>
                </c:pt>
                <c:pt idx="192">
                  <c:v>47.75503030208462</c:v>
                </c:pt>
                <c:pt idx="193">
                  <c:v>47.771259921551454</c:v>
                </c:pt>
                <c:pt idx="194">
                  <c:v>47.786821274225964</c:v>
                </c:pt>
                <c:pt idx="195">
                  <c:v>47.801741724716884</c:v>
                </c:pt>
                <c:pt idx="196">
                  <c:v>47.81604752915361</c:v>
                </c:pt>
                <c:pt idx="197">
                  <c:v>47.829763879135946</c:v>
                </c:pt>
                <c:pt idx="198">
                  <c:v>47.84291494401588</c:v>
                </c:pt>
                <c:pt idx="199">
                  <c:v>47.855523911568916</c:v>
                </c:pt>
                <c:pt idx="200">
                  <c:v>47.86761302711099</c:v>
                </c:pt>
                <c:pt idx="201">
                  <c:v>47.87920363111515</c:v>
                </c:pt>
                <c:pt idx="202">
                  <c:v>47.890316195381246</c:v>
                </c:pt>
                <c:pt idx="203">
                  <c:v>47.90097035780988</c:v>
                </c:pt>
                <c:pt idx="204">
                  <c:v>47.911184955830564</c:v>
                </c:pt>
                <c:pt idx="205">
                  <c:v>47.92097805853249</c:v>
                </c:pt>
                <c:pt idx="206">
                  <c:v>47.93036699754506</c:v>
                </c:pt>
                <c:pt idx="207">
                  <c:v>47.939368396713526</c:v>
                </c:pt>
                <c:pt idx="208">
                  <c:v>47.94799820061396</c:v>
                </c:pt>
                <c:pt idx="209">
                  <c:v>47.956271701950385</c:v>
                </c:pt>
                <c:pt idx="210">
                  <c:v>47.96420356787537</c:v>
                </c:pt>
                <c:pt idx="211">
                  <c:v>47.97180786527415</c:v>
                </c:pt>
                <c:pt idx="212">
                  <c:v>47.9790980850509</c:v>
                </c:pt>
                <c:pt idx="213">
                  <c:v>47.98608716545482</c:v>
                </c:pt>
                <c:pt idx="214">
                  <c:v>47.99278751448211</c:v>
                </c:pt>
                <c:pt idx="215">
                  <c:v>47.999211031388825</c:v>
                </c:pt>
                <c:pt idx="216">
                  <c:v>48.00536912734834</c:v>
                </c:pt>
                <c:pt idx="217">
                  <c:v>48.01127274528617</c:v>
                </c:pt>
                <c:pt idx="218">
                  <c:v>48.01693237892346</c:v>
                </c:pt>
                <c:pt idx="219">
                  <c:v>48.02235809105972</c:v>
                </c:pt>
                <c:pt idx="220">
                  <c:v>48.02755953112401</c:v>
                </c:pt>
                <c:pt idx="221">
                  <c:v>48.0325459520227</c:v>
                </c:pt>
                <c:pt idx="222">
                  <c:v>48.03732622631143</c:v>
                </c:pt>
                <c:pt idx="223">
                  <c:v>48.04190886171718</c:v>
                </c:pt>
                <c:pt idx="224">
                  <c:v>48.04630201603594</c:v>
                </c:pt>
                <c:pt idx="225">
                  <c:v>48.050513511430395</c:v>
                </c:pt>
                <c:pt idx="226">
                  <c:v>48.054550848151</c:v>
                </c:pt>
                <c:pt idx="227">
                  <c:v>48.05842121770327</c:v>
                </c:pt>
                <c:pt idx="228">
                  <c:v>48.06213151548287</c:v>
                </c:pt>
                <c:pt idx="229">
                  <c:v>48.06568835289964</c:v>
                </c:pt>
                <c:pt idx="230">
                  <c:v>48.06909806901072</c:v>
                </c:pt>
                <c:pt idx="231">
                  <c:v>48.072366741682124</c:v>
                </c:pt>
                <c:pt idx="232">
                  <c:v>48.075500198297576</c:v>
                </c:pt>
                <c:pt idx="233">
                  <c:v>48.078504026032626</c:v>
                </c:pt>
                <c:pt idx="234">
                  <c:v>48.081383581711115</c:v>
                </c:pt>
                <c:pt idx="235">
                  <c:v>48.08414400126104</c:v>
                </c:pt>
                <c:pt idx="236">
                  <c:v>48.08679020878536</c:v>
                </c:pt>
                <c:pt idx="237">
                  <c:v>48.08932692526363</c:v>
                </c:pt>
                <c:pt idx="238">
                  <c:v>48.091758676898706</c:v>
                </c:pt>
                <c:pt idx="239">
                  <c:v>48.094089803123374</c:v>
                </c:pt>
                <c:pt idx="240">
                  <c:v>48.09632446427999</c:v>
                </c:pt>
                <c:pt idx="241">
                  <c:v>48.0984666489866</c:v>
                </c:pt>
                <c:pt idx="242">
                  <c:v>48.10052018120224</c:v>
                </c:pt>
                <c:pt idx="243">
                  <c:v>48.102488727003255</c:v>
                </c:pt>
                <c:pt idx="244">
                  <c:v>48.104375801082426</c:v>
                </c:pt>
                <c:pt idx="245">
                  <c:v>48.1061847729823</c:v>
                </c:pt>
                <c:pt idx="246">
                  <c:v>48.1079188730731</c:v>
                </c:pt>
                <c:pt idx="247">
                  <c:v>48.109581198285994</c:v>
                </c:pt>
                <c:pt idx="248">
                  <c:v>48.111174717611185</c:v>
                </c:pt>
                <c:pt idx="249">
                  <c:v>48.11270227737069</c:v>
                </c:pt>
                <c:pt idx="250">
                  <c:v>48.11416660627477</c:v>
                </c:pt>
                <c:pt idx="251">
                  <c:v>48.11557032027105</c:v>
                </c:pt>
                <c:pt idx="252">
                  <c:v>48.11691592719441</c:v>
                </c:pt>
                <c:pt idx="253">
                  <c:v>48.11820583122597</c:v>
                </c:pt>
                <c:pt idx="254">
                  <c:v>48.11944233716897</c:v>
                </c:pt>
                <c:pt idx="255">
                  <c:v>48.12062765454888</c:v>
                </c:pt>
                <c:pt idx="256">
                  <c:v>48.12176390154498</c:v>
                </c:pt>
                <c:pt idx="257">
                  <c:v>48.122853108760324</c:v>
                </c:pt>
                <c:pt idx="258">
                  <c:v>48.12389722283653</c:v>
                </c:pt>
                <c:pt idx="259">
                  <c:v>48.12489810992002</c:v>
                </c:pt>
                <c:pt idx="260">
                  <c:v>48.125857558985444</c:v>
                </c:pt>
                <c:pt idx="261">
                  <c:v>48.126777285022385</c:v>
                </c:pt>
                <c:pt idx="262">
                  <c:v>48.127658932090846</c:v>
                </c:pt>
                <c:pt idx="263">
                  <c:v>48.12850407625081</c:v>
                </c:pt>
                <c:pt idx="264">
                  <c:v>48.12931422837129</c:v>
                </c:pt>
                <c:pt idx="265">
                  <c:v>48.13009083682343</c:v>
                </c:pt>
                <c:pt idx="266">
                  <c:v>48.13083529006272</c:v>
                </c:pt>
                <c:pt idx="267">
                  <c:v>48.13154891910485</c:v>
                </c:pt>
                <c:pt idx="268">
                  <c:v>48.13223299989935</c:v>
                </c:pt>
                <c:pt idx="269">
                  <c:v>48.13288875560533</c:v>
                </c:pt>
                <c:pt idx="270">
                  <c:v>48.13351735877357</c:v>
                </c:pt>
                <c:pt idx="271">
                  <c:v>48.13411993343828</c:v>
                </c:pt>
                <c:pt idx="272">
                  <c:v>48.13469755712288</c:v>
                </c:pt>
                <c:pt idx="273">
                  <c:v>48.135251262762765</c:v>
                </c:pt>
                <c:pt idx="274">
                  <c:v>48.135782040548854</c:v>
                </c:pt>
                <c:pt idx="275">
                  <c:v>48.13629083969499</c:v>
                </c:pt>
                <c:pt idx="276">
                  <c:v>48.13677857013241</c:v>
                </c:pt>
                <c:pt idx="277">
                  <c:v>48.13724610413412</c:v>
                </c:pt>
                <c:pt idx="278">
                  <c:v>48.13769427787247</c:v>
                </c:pt>
                <c:pt idx="279">
                  <c:v>48.13812389291207</c:v>
                </c:pt>
                <c:pt idx="280">
                  <c:v>48.13853571764135</c:v>
                </c:pt>
                <c:pt idx="281">
                  <c:v>48.13893048864477</c:v>
                </c:pt>
                <c:pt idx="282">
                  <c:v>48.139308912018386</c:v>
                </c:pt>
                <c:pt idx="283">
                  <c:v>48.139671664631116</c:v>
                </c:pt>
                <c:pt idx="284">
                  <c:v>48.14001939533391</c:v>
                </c:pt>
                <c:pt idx="285">
                  <c:v>48.140352726118806</c:v>
                </c:pt>
                <c:pt idx="286">
                  <c:v>48.140672253230285</c:v>
                </c:pt>
                <c:pt idx="287">
                  <c:v>48.14097854823049</c:v>
                </c:pt>
                <c:pt idx="288">
                  <c:v>48.14127215902058</c:v>
                </c:pt>
                <c:pt idx="289">
                  <c:v>48.141553610819706</c:v>
                </c:pt>
                <c:pt idx="290">
                  <c:v>48.141823407103686</c:v>
                </c:pt>
                <c:pt idx="291">
                  <c:v>48.14208203050472</c:v>
                </c:pt>
                <c:pt idx="292">
                  <c:v>48.142329943674014</c:v>
                </c:pt>
                <c:pt idx="293">
                  <c:v>48.14256759010866</c:v>
                </c:pt>
                <c:pt idx="294">
                  <c:v>48.142795394944294</c:v>
                </c:pt>
                <c:pt idx="295">
                  <c:v>48.14301376571514</c:v>
                </c:pt>
                <c:pt idx="296">
                  <c:v>48.14322309308235</c:v>
                </c:pt>
                <c:pt idx="297">
                  <c:v>48.14342375153254</c:v>
                </c:pt>
                <c:pt idx="298">
                  <c:v>48.14361610004712</c:v>
                </c:pt>
                <c:pt idx="299">
                  <c:v>48.143800482744176</c:v>
                </c:pt>
                <c:pt idx="300">
                  <c:v>48.143977229493665</c:v>
                </c:pt>
              </c:numCache>
            </c:numRef>
          </c:xVal>
          <c:yVal>
            <c:numRef>
              <c:f>Calcs!$G$43:$G$342</c:f>
              <c:numCache>
                <c:ptCount val="300"/>
                <c:pt idx="0">
                  <c:v>1447.2679149584174</c:v>
                </c:pt>
                <c:pt idx="1">
                  <c:v>1442.4404471561454</c:v>
                </c:pt>
                <c:pt idx="2">
                  <c:v>1437.6251819909617</c:v>
                </c:pt>
                <c:pt idx="3">
                  <c:v>1432.8222697209692</c:v>
                </c:pt>
                <c:pt idx="4">
                  <c:v>1428.0318626054386</c:v>
                </c:pt>
                <c:pt idx="5">
                  <c:v>1423.254114931395</c:v>
                </c:pt>
                <c:pt idx="6">
                  <c:v>1418.4891830402676</c:v>
                </c:pt>
                <c:pt idx="7">
                  <c:v>1413.7372253548915</c:v>
                </c:pt>
                <c:pt idx="8">
                  <c:v>1408.9984024067464</c:v>
                </c:pt>
                <c:pt idx="9">
                  <c:v>1404.2728768634383</c:v>
                </c:pt>
                <c:pt idx="10">
                  <c:v>1399.5608135563948</c:v>
                </c:pt>
                <c:pt idx="11">
                  <c:v>1394.8623795088884</c:v>
                </c:pt>
                <c:pt idx="12">
                  <c:v>1390.1777439641746</c:v>
                </c:pt>
                <c:pt idx="13">
                  <c:v>1385.5070784139725</c:v>
                </c:pt>
                <c:pt idx="14">
                  <c:v>1380.8505566271429</c:v>
                </c:pt>
                <c:pt idx="15">
                  <c:v>1376.208354678559</c:v>
                </c:pt>
                <c:pt idx="16">
                  <c:v>1371.580650978239</c:v>
                </c:pt>
                <c:pt idx="17">
                  <c:v>1366.9676263006816</c:v>
                </c:pt>
                <c:pt idx="18">
                  <c:v>1362.369463814446</c:v>
                </c:pt>
                <c:pt idx="19">
                  <c:v>1357.7863491118478</c:v>
                </c:pt>
                <c:pt idx="20">
                  <c:v>1353.218470239001</c:v>
                </c:pt>
                <c:pt idx="21">
                  <c:v>1348.66601772589</c:v>
                </c:pt>
                <c:pt idx="22">
                  <c:v>1344.1291846167742</c:v>
                </c:pt>
                <c:pt idx="23">
                  <c:v>1339.608166500705</c:v>
                </c:pt>
                <c:pt idx="24">
                  <c:v>1335.103161542214</c:v>
                </c:pt>
                <c:pt idx="25">
                  <c:v>1330.614370512204</c:v>
                </c:pt>
                <c:pt idx="26">
                  <c:v>1326.1419968189766</c:v>
                </c:pt>
                <c:pt idx="27">
                  <c:v>1321.6862465394204</c:v>
                </c:pt>
                <c:pt idx="28">
                  <c:v>1317.247328450355</c:v>
                </c:pt>
                <c:pt idx="29">
                  <c:v>1312.825454059975</c:v>
                </c:pt>
                <c:pt idx="30">
                  <c:v>1308.420837639495</c:v>
                </c:pt>
                <c:pt idx="31">
                  <c:v>1304.0336962548315</c:v>
                </c:pt>
                <c:pt idx="32">
                  <c:v>1299.664249798433</c:v>
                </c:pt>
                <c:pt idx="33">
                  <c:v>1295.3127210212424</c:v>
                </c:pt>
                <c:pt idx="34">
                  <c:v>1290.9793355646557</c:v>
                </c:pt>
                <c:pt idx="35">
                  <c:v>1286.6643219926893</c:v>
                </c:pt>
                <c:pt idx="36">
                  <c:v>1282.3679118241043</c:v>
                </c:pt>
                <c:pt idx="37">
                  <c:v>1278.0903395646353</c:v>
                </c:pt>
                <c:pt idx="38">
                  <c:v>1273.8318427392787</c:v>
                </c:pt>
                <c:pt idx="39">
                  <c:v>1269.592661924608</c:v>
                </c:pt>
                <c:pt idx="40">
                  <c:v>1265.3730407810804</c:v>
                </c:pt>
                <c:pt idx="41">
                  <c:v>1261.1732260854237</c:v>
                </c:pt>
                <c:pt idx="42">
                  <c:v>1256.9934677629624</c:v>
                </c:pt>
                <c:pt idx="43">
                  <c:v>1252.8340189199766</c:v>
                </c:pt>
                <c:pt idx="44">
                  <c:v>1248.6951358760089</c:v>
                </c:pt>
                <c:pt idx="45">
                  <c:v>1244.577078196166</c:v>
                </c:pt>
                <c:pt idx="46">
                  <c:v>1240.4801087233493</c:v>
                </c:pt>
                <c:pt idx="47">
                  <c:v>1236.4044936104556</c:v>
                </c:pt>
                <c:pt idx="48">
                  <c:v>1232.3505023524983</c:v>
                </c:pt>
                <c:pt idx="49">
                  <c:v>1228.3184078186116</c:v>
                </c:pt>
                <c:pt idx="50">
                  <c:v>1224.3084862840515</c:v>
                </c:pt>
                <c:pt idx="51">
                  <c:v>1220.3210174619987</c:v>
                </c:pt>
                <c:pt idx="52">
                  <c:v>1216.3562845353301</c:v>
                </c:pt>
                <c:pt idx="53">
                  <c:v>1212.414574188197</c:v>
                </c:pt>
                <c:pt idx="54">
                  <c:v>1208.4961766375434</c:v>
                </c:pt>
                <c:pt idx="55">
                  <c:v>1204.6013856644042</c:v>
                </c:pt>
                <c:pt idx="56">
                  <c:v>1200.730498645159</c:v>
                </c:pt>
                <c:pt idx="57">
                  <c:v>1196.8838165825057</c:v>
                </c:pt>
                <c:pt idx="58">
                  <c:v>1193.0616441364025</c:v>
                </c:pt>
                <c:pt idx="59">
                  <c:v>1189.2642896547252</c:v>
                </c:pt>
                <c:pt idx="60">
                  <c:v>1185.4920652038236</c:v>
                </c:pt>
                <c:pt idx="61">
                  <c:v>1181.7452865989303</c:v>
                </c:pt>
                <c:pt idx="62">
                  <c:v>1178.0242734343021</c:v>
                </c:pt>
                <c:pt idx="63">
                  <c:v>1174.329349113275</c:v>
                </c:pt>
                <c:pt idx="64">
                  <c:v>1170.6608408780958</c:v>
                </c:pt>
                <c:pt idx="65">
                  <c:v>1167.0190798396493</c:v>
                </c:pt>
                <c:pt idx="66">
                  <c:v>1163.4044010069535</c:v>
                </c:pt>
                <c:pt idx="67">
                  <c:v>1159.8171433165546</c:v>
                </c:pt>
                <c:pt idx="68">
                  <c:v>1156.257649661804</c:v>
                </c:pt>
                <c:pt idx="69">
                  <c:v>1152.7262669219515</c:v>
                </c:pt>
                <c:pt idx="70">
                  <c:v>1149.2233459912095</c:v>
                </c:pt>
                <c:pt idx="71">
                  <c:v>1145.749241807685</c:v>
                </c:pt>
                <c:pt idx="72">
                  <c:v>1142.304313382297</c:v>
                </c:pt>
                <c:pt idx="73">
                  <c:v>1138.8889238276722</c:v>
                </c:pt>
                <c:pt idx="74">
                  <c:v>1135.5034403870404</c:v>
                </c:pt>
                <c:pt idx="75">
                  <c:v>1132.14823446319</c:v>
                </c:pt>
                <c:pt idx="76">
                  <c:v>1128.8236816475328</c:v>
                </c:pt>
                <c:pt idx="77">
                  <c:v>1125.530161749346</c:v>
                </c:pt>
                <c:pt idx="78">
                  <c:v>1122.2680588251867</c:v>
                </c:pt>
                <c:pt idx="79">
                  <c:v>1119.03776120861</c:v>
                </c:pt>
                <c:pt idx="80">
                  <c:v>1115.8396615402344</c:v>
                </c:pt>
                <c:pt idx="81">
                  <c:v>1112.6741567982733</c:v>
                </c:pt>
                <c:pt idx="82">
                  <c:v>1109.5416483295205</c:v>
                </c:pt>
                <c:pt idx="83">
                  <c:v>1106.4425418810233</c:v>
                </c:pt>
                <c:pt idx="84">
                  <c:v>1103.3772476324432</c:v>
                </c:pt>
                <c:pt idx="85">
                  <c:v>1100.3461802293152</c:v>
                </c:pt>
                <c:pt idx="86">
                  <c:v>1097.3497588172193</c:v>
                </c:pt>
                <c:pt idx="87">
                  <c:v>1094.3884070771396</c:v>
                </c:pt>
                <c:pt idx="88">
                  <c:v>1091.462553262072</c:v>
                </c:pt>
                <c:pt idx="89">
                  <c:v>1088.5726302350777</c:v>
                </c:pt>
                <c:pt idx="90">
                  <c:v>1085.7190755090087</c:v>
                </c:pt>
                <c:pt idx="91">
                  <c:v>1082.9023312880195</c:v>
                </c:pt>
                <c:pt idx="92">
                  <c:v>1080.1228445112024</c:v>
                </c:pt>
                <c:pt idx="93">
                  <c:v>1077.381066898443</c:v>
                </c:pt>
                <c:pt idx="94">
                  <c:v>1074.6774549989182</c:v>
                </c:pt>
                <c:pt idx="95">
                  <c:v>1072.0124702423338</c:v>
                </c:pt>
                <c:pt idx="96">
                  <c:v>1069.3865789934048</c:v>
                </c:pt>
                <c:pt idx="97">
                  <c:v>1066.8002526096839</c:v>
                </c:pt>
                <c:pt idx="98">
                  <c:v>1064.2539675033438</c:v>
                </c:pt>
                <c:pt idx="99">
                  <c:v>1061.7482052070475</c:v>
                </c:pt>
                <c:pt idx="100">
                  <c:v>1059.2834524444897</c:v>
                </c:pt>
                <c:pt idx="101">
                  <c:v>1056.8602012060203</c:v>
                </c:pt>
                <c:pt idx="102">
                  <c:v>1054.478948829756</c:v>
                </c:pt>
                <c:pt idx="103">
                  <c:v>1052.1401980888245</c:v>
                </c:pt>
                <c:pt idx="104">
                  <c:v>1049.8444572851772</c:v>
                </c:pt>
                <c:pt idx="105">
                  <c:v>1047.5922403506622</c:v>
                </c:pt>
                <c:pt idx="106">
                  <c:v>1045.3840669559818</c:v>
                </c:pt>
                <c:pt idx="107">
                  <c:v>1043.220462628212</c:v>
                </c:pt>
                <c:pt idx="108">
                  <c:v>1041.1019588776953</c:v>
                </c:pt>
                <c:pt idx="109">
                  <c:v>1039.0290933350493</c:v>
                </c:pt>
                <c:pt idx="110">
                  <c:v>1037.0024098992542</c:v>
                </c:pt>
                <c:pt idx="111">
                  <c:v>1035.0224588976962</c:v>
                </c:pt>
                <c:pt idx="112">
                  <c:v>1033.0897972592459</c:v>
                </c:pt>
                <c:pt idx="113">
                  <c:v>1031.204988701424</c:v>
                </c:pt>
                <c:pt idx="114">
                  <c:v>1029.3686039328927</c:v>
                </c:pt>
                <c:pt idx="115">
                  <c:v>1027.5812208725233</c:v>
                </c:pt>
                <c:pt idx="116">
                  <c:v>1025.8434248864742</c:v>
                </c:pt>
                <c:pt idx="117">
                  <c:v>1024.1558090447022</c:v>
                </c:pt>
                <c:pt idx="118">
                  <c:v>1022.5189743986397</c:v>
                </c:pt>
                <c:pt idx="119">
                  <c:v>1020.9335302816894</c:v>
                </c:pt>
                <c:pt idx="120">
                  <c:v>1019.4000946345093</c:v>
                </c:pt>
                <c:pt idx="121">
                  <c:v>1017.9741409010611</c:v>
                </c:pt>
                <c:pt idx="122">
                  <c:v>1016.6486200133749</c:v>
                </c:pt>
                <c:pt idx="123">
                  <c:v>1015.4168978850337</c:v>
                </c:pt>
                <c:pt idx="124">
                  <c:v>1014.2727355402353</c:v>
                </c:pt>
                <c:pt idx="125">
                  <c:v>1013.210269747151</c:v>
                </c:pt>
                <c:pt idx="126">
                  <c:v>1012.2239941920702</c:v>
                </c:pt>
                <c:pt idx="127">
                  <c:v>1011.3087412236616</c:v>
                </c:pt>
                <c:pt idx="128">
                  <c:v>1010.4596641904467</c:v>
                </c:pt>
                <c:pt idx="129">
                  <c:v>1009.6722203885699</c:v>
                </c:pt>
                <c:pt idx="130">
                  <c:v>1008.9421546318108</c:v>
                </c:pt>
                <c:pt idx="131">
                  <c:v>1008.2654834509725</c:v>
                </c:pt>
                <c:pt idx="132">
                  <c:v>1007.6384799256613</c:v>
                </c:pt>
                <c:pt idx="133">
                  <c:v>1007.0576591476216</c:v>
                </c:pt>
                <c:pt idx="134">
                  <c:v>1006.5197643116734</c:v>
                </c:pt>
                <c:pt idx="135">
                  <c:v>1006.0217534273016</c:v>
                </c:pt>
                <c:pt idx="136">
                  <c:v>1005.5607866415604</c:v>
                </c:pt>
                <c:pt idx="137">
                  <c:v>1005.1342141618392</c:v>
                </c:pt>
                <c:pt idx="138">
                  <c:v>1004.7395647652083</c:v>
                </c:pt>
                <c:pt idx="139">
                  <c:v>1004.3745348796136</c:v>
                </c:pt>
                <c:pt idx="140">
                  <c:v>1004.036978220949</c:v>
                </c:pt>
                <c:pt idx="141">
                  <c:v>1003.7248959690678</c:v>
                </c:pt>
                <c:pt idx="142">
                  <c:v>1003.4364274650128</c:v>
                </c:pt>
                <c:pt idx="143">
                  <c:v>1003.1698414112082</c:v>
                </c:pt>
                <c:pt idx="144">
                  <c:v>1002.9235275559241</c:v>
                </c:pt>
                <c:pt idx="145">
                  <c:v>1002.6959888431505</c:v>
                </c:pt>
                <c:pt idx="146">
                  <c:v>1002.4858340088344</c:v>
                </c:pt>
                <c:pt idx="147">
                  <c:v>1002.2917706045321</c:v>
                </c:pt>
                <c:pt idx="148">
                  <c:v>1002.1125984296023</c:v>
                </c:pt>
                <c:pt idx="149">
                  <c:v>1001.9472033532843</c:v>
                </c:pt>
                <c:pt idx="150">
                  <c:v>1001.7945515083276</c:v>
                </c:pt>
                <c:pt idx="151">
                  <c:v>1001.6536838381594</c:v>
                </c:pt>
                <c:pt idx="152">
                  <c:v>1001.5237109800096</c:v>
                </c:pt>
                <c:pt idx="153">
                  <c:v>1001.4038084668706</c:v>
                </c:pt>
                <c:pt idx="154">
                  <c:v>1001.2932122316655</c:v>
                </c:pt>
                <c:pt idx="155">
                  <c:v>1001.1912143975085</c:v>
                </c:pt>
                <c:pt idx="156">
                  <c:v>1001.0971593385229</c:v>
                </c:pt>
                <c:pt idx="157">
                  <c:v>1001.010439996219</c:v>
                </c:pt>
                <c:pt idx="158">
                  <c:v>1000.9304944370205</c:v>
                </c:pt>
                <c:pt idx="159">
                  <c:v>1000.8568026371167</c:v>
                </c:pt>
                <c:pt idx="160">
                  <c:v>1000.7888834813913</c:v>
                </c:pt>
                <c:pt idx="161">
                  <c:v>1000.7262919637836</c:v>
                </c:pt>
                <c:pt idx="162">
                  <c:v>1000.6686165769852</c:v>
                </c:pt>
                <c:pt idx="163">
                  <c:v>1000.6154768799747</c:v>
                </c:pt>
                <c:pt idx="164">
                  <c:v>1000.566521232441</c:v>
                </c:pt>
                <c:pt idx="165">
                  <c:v>1000.5214246856923</c:v>
                </c:pt>
                <c:pt idx="166">
                  <c:v>1000.4798870201952</c:v>
                </c:pt>
                <c:pt idx="167">
                  <c:v>1000.4416309203885</c:v>
                </c:pt>
                <c:pt idx="168">
                  <c:v>1000.4064002779426</c:v>
                </c:pt>
                <c:pt idx="169">
                  <c:v>1000.3739586151037</c:v>
                </c:pt>
                <c:pt idx="170">
                  <c:v>1000.3440876202455</c:v>
                </c:pt>
                <c:pt idx="171">
                  <c:v>1000.316585788182</c:v>
                </c:pt>
                <c:pt idx="172">
                  <c:v>1000.2912671582565</c:v>
                </c:pt>
                <c:pt idx="173">
                  <c:v>1000.267960143603</c:v>
                </c:pt>
                <c:pt idx="174">
                  <c:v>1000.246506445402</c:v>
                </c:pt>
                <c:pt idx="175">
                  <c:v>1000.2267600463011</c:v>
                </c:pt>
                <c:pt idx="176">
                  <c:v>1000.2085862775565</c:v>
                </c:pt>
                <c:pt idx="177">
                  <c:v>1000.1918609547726</c:v>
                </c:pt>
                <c:pt idx="178">
                  <c:v>1000.176469577449</c:v>
                </c:pt>
                <c:pt idx="179">
                  <c:v>1000.1623065878515</c:v>
                </c:pt>
                <c:pt idx="180">
                  <c:v>1000.1492746850093</c:v>
                </c:pt>
                <c:pt idx="181">
                  <c:v>1000.1372841899185</c:v>
                </c:pt>
                <c:pt idx="182">
                  <c:v>1000.1262524582922</c:v>
                </c:pt>
                <c:pt idx="183">
                  <c:v>1000.1161033374337</c:v>
                </c:pt>
                <c:pt idx="184">
                  <c:v>1000.1067666640486</c:v>
                </c:pt>
                <c:pt idx="185">
                  <c:v>1000.098177800022</c:v>
                </c:pt>
                <c:pt idx="186">
                  <c:v>1000.0902772033897</c:v>
                </c:pt>
                <c:pt idx="187">
                  <c:v>1000.0830100319281</c:v>
                </c:pt>
                <c:pt idx="188">
                  <c:v>1000.0763257769588</c:v>
                </c:pt>
                <c:pt idx="189">
                  <c:v>1000.0701779251389</c:v>
                </c:pt>
                <c:pt idx="190">
                  <c:v>1000.0645236461582</c:v>
                </c:pt>
                <c:pt idx="191">
                  <c:v>1000.0593235044188</c:v>
                </c:pt>
                <c:pt idx="192">
                  <c:v>1000.0545411928987</c:v>
                </c:pt>
                <c:pt idx="193">
                  <c:v>1000.0501432875448</c:v>
                </c:pt>
                <c:pt idx="194">
                  <c:v>1000.0460990206433</c:v>
                </c:pt>
                <c:pt idx="195">
                  <c:v>1000.0423800717406</c:v>
                </c:pt>
                <c:pt idx="196">
                  <c:v>1000.0389603747835</c:v>
                </c:pt>
                <c:pt idx="197">
                  <c:v>1000.0358159402515</c:v>
                </c:pt>
                <c:pt idx="198">
                  <c:v>1000.0329246911338</c:v>
                </c:pt>
                <c:pt idx="199">
                  <c:v>1000.0302663117025</c:v>
                </c:pt>
                <c:pt idx="200">
                  <c:v>1000.0278221080964</c:v>
                </c:pt>
                <c:pt idx="201">
                  <c:v>1000.0255748798124</c:v>
                </c:pt>
                <c:pt idx="202">
                  <c:v>1000.0235088012672</c:v>
                </c:pt>
                <c:pt idx="203">
                  <c:v>1000.0216093126508</c:v>
                </c:pt>
                <c:pt idx="204">
                  <c:v>1000.0198630193557</c:v>
                </c:pt>
                <c:pt idx="205">
                  <c:v>1000.0182575993199</c:v>
                </c:pt>
                <c:pt idx="206">
                  <c:v>1000.0167817176665</c:v>
                </c:pt>
                <c:pt idx="207">
                  <c:v>1000.0154249480776</c:v>
                </c:pt>
                <c:pt idx="208">
                  <c:v>1000.014177700375</c:v>
                </c:pt>
                <c:pt idx="209">
                  <c:v>1000.0130311538256</c:v>
                </c:pt>
                <c:pt idx="210">
                  <c:v>1000.0119771957256</c:v>
                </c:pt>
                <c:pt idx="211">
                  <c:v>1000.0110083648476</c:v>
                </c:pt>
                <c:pt idx="212">
                  <c:v>1000.0101177993728</c:v>
                </c:pt>
                <c:pt idx="213">
                  <c:v>1000.0092991889554</c:v>
                </c:pt>
                <c:pt idx="214">
                  <c:v>1000.008546730595</c:v>
                </c:pt>
                <c:pt idx="215">
                  <c:v>1000.007855088016</c:v>
                </c:pt>
                <c:pt idx="216">
                  <c:v>1000.0072193542812</c:v>
                </c:pt>
                <c:pt idx="217">
                  <c:v>1000.0066350173807</c:v>
                </c:pt>
                <c:pt idx="218">
                  <c:v>1000.0060979285636</c:v>
                </c:pt>
                <c:pt idx="219">
                  <c:v>1000.0056042731961</c:v>
                </c:pt>
                <c:pt idx="220">
                  <c:v>1000.0051505439445</c:v>
                </c:pt>
                <c:pt idx="221">
                  <c:v>1000.0047335160998</c:v>
                </c:pt>
                <c:pt idx="222">
                  <c:v>1000.0043502248745</c:v>
                </c:pt>
                <c:pt idx="223">
                  <c:v>1000.0039979445149</c:v>
                </c:pt>
                <c:pt idx="224">
                  <c:v>1000.0036741690844</c:v>
                </c:pt>
                <c:pt idx="225">
                  <c:v>1000.0033765947844</c:v>
                </c:pt>
                <c:pt idx="226">
                  <c:v>1000.0031031036925</c:v>
                </c:pt>
                <c:pt idx="227">
                  <c:v>1000.0028517488038</c:v>
                </c:pt>
                <c:pt idx="228">
                  <c:v>1000.0026207402703</c:v>
                </c:pt>
                <c:pt idx="229">
                  <c:v>1000.0024084327457</c:v>
                </c:pt>
                <c:pt idx="230">
                  <c:v>1000.0022133137448</c:v>
                </c:pt>
                <c:pt idx="231">
                  <c:v>1000.0020339929378</c:v>
                </c:pt>
                <c:pt idx="232">
                  <c:v>1000.001869192305</c:v>
                </c:pt>
                <c:pt idx="233">
                  <c:v>1000.0017177370819</c:v>
                </c:pt>
                <c:pt idx="234">
                  <c:v>1000.0015785474329</c:v>
                </c:pt>
                <c:pt idx="235">
                  <c:v>1000.0014506307938</c:v>
                </c:pt>
                <c:pt idx="236">
                  <c:v>1000.0013330748309</c:v>
                </c:pt>
                <c:pt idx="237">
                  <c:v>1000.0012250409673</c:v>
                </c:pt>
                <c:pt idx="238">
                  <c:v>1000.001125758428</c:v>
                </c:pt>
                <c:pt idx="239">
                  <c:v>1000.001034518768</c:v>
                </c:pt>
                <c:pt idx="240">
                  <c:v>1000.0009506708378</c:v>
                </c:pt>
                <c:pt idx="241">
                  <c:v>1000.0008736161573</c:v>
                </c:pt>
                <c:pt idx="242">
                  <c:v>1000.0008028046602</c:v>
                </c:pt>
                <c:pt idx="243">
                  <c:v>1000.0007377307832</c:v>
                </c:pt>
                <c:pt idx="244">
                  <c:v>1000.0006779298699</c:v>
                </c:pt>
                <c:pt idx="245">
                  <c:v>1000.0006229748648</c:v>
                </c:pt>
                <c:pt idx="246">
                  <c:v>1000.0005724732735</c:v>
                </c:pt>
                <c:pt idx="247">
                  <c:v>1000.0005260643698</c:v>
                </c:pt>
                <c:pt idx="248">
                  <c:v>1000.0004834166258</c:v>
                </c:pt>
                <c:pt idx="249">
                  <c:v>1000.0004442253521</c:v>
                </c:pt>
                <c:pt idx="250">
                  <c:v>1000.0004082105264</c:v>
                </c:pt>
                <c:pt idx="251">
                  <c:v>1000.0003751147982</c:v>
                </c:pt>
                <c:pt idx="252">
                  <c:v>1000.0003447016556</c:v>
                </c:pt>
                <c:pt idx="253">
                  <c:v>1000.0003167537388</c:v>
                </c:pt>
                <c:pt idx="254">
                  <c:v>1000.0002910712903</c:v>
                </c:pt>
                <c:pt idx="255">
                  <c:v>1000.0002674707313</c:v>
                </c:pt>
                <c:pt idx="256">
                  <c:v>1000.000245783351</c:v>
                </c:pt>
                <c:pt idx="257">
                  <c:v>1000.000225854105</c:v>
                </c:pt>
                <c:pt idx="258">
                  <c:v>1000.0002075405076</c:v>
                </c:pt>
                <c:pt idx="259">
                  <c:v>1000.0001907116161</c:v>
                </c:pt>
                <c:pt idx="260">
                  <c:v>1000.0001752470955</c:v>
                </c:pt>
                <c:pt idx="261">
                  <c:v>1000.0001610363603</c:v>
                </c:pt>
                <c:pt idx="262">
                  <c:v>1000.0001479777848</c:v>
                </c:pt>
                <c:pt idx="263">
                  <c:v>1000.0001359779778</c:v>
                </c:pt>
                <c:pt idx="264">
                  <c:v>1000.0001249511155</c:v>
                </c:pt>
                <c:pt idx="265">
                  <c:v>1000.0001148183283</c:v>
                </c:pt>
                <c:pt idx="266">
                  <c:v>1000.0001055071382</c:v>
                </c:pt>
                <c:pt idx="267">
                  <c:v>1000.000096950941</c:v>
                </c:pt>
                <c:pt idx="268">
                  <c:v>1000.0000890885303</c:v>
                </c:pt>
                <c:pt idx="269">
                  <c:v>1000.00008186366</c:v>
                </c:pt>
                <c:pt idx="270">
                  <c:v>1000.0000752246426</c:v>
                </c:pt>
                <c:pt idx="271">
                  <c:v>1000.0000691239804</c:v>
                </c:pt>
                <c:pt idx="272">
                  <c:v>1000.0000635180256</c:v>
                </c:pt>
                <c:pt idx="273">
                  <c:v>1000.0000583666679</c:v>
                </c:pt>
                <c:pt idx="274">
                  <c:v>1000.0000536330488</c:v>
                </c:pt>
                <c:pt idx="275">
                  <c:v>1000.0000492832971</c:v>
                </c:pt>
                <c:pt idx="276">
                  <c:v>1000.0000452862882</c:v>
                </c:pt>
                <c:pt idx="277">
                  <c:v>1000.0000416134201</c:v>
                </c:pt>
                <c:pt idx="278">
                  <c:v>1000.0000382384094</c:v>
                </c:pt>
                <c:pt idx="279">
                  <c:v>1000.000035137104</c:v>
                </c:pt>
                <c:pt idx="280">
                  <c:v>1000.0000322873093</c:v>
                </c:pt>
                <c:pt idx="281">
                  <c:v>1000.0000296686308</c:v>
                </c:pt>
                <c:pt idx="282">
                  <c:v>1000.0000272623267</c:v>
                </c:pt>
                <c:pt idx="283">
                  <c:v>1000.0000250511756</c:v>
                </c:pt>
                <c:pt idx="284">
                  <c:v>1000.0000230193518</c:v>
                </c:pt>
                <c:pt idx="285">
                  <c:v>1000.0000211523129</c:v>
                </c:pt>
                <c:pt idx="286">
                  <c:v>1000.000019436696</c:v>
                </c:pt>
                <c:pt idx="287">
                  <c:v>1000.0000178602211</c:v>
                </c:pt>
                <c:pt idx="288">
                  <c:v>1000.0000164116043</c:v>
                </c:pt>
                <c:pt idx="289">
                  <c:v>1000.0000150804768</c:v>
                </c:pt>
                <c:pt idx="290">
                  <c:v>1000.0000138573103</c:v>
                </c:pt>
                <c:pt idx="291">
                  <c:v>1000.0000127333493</c:v>
                </c:pt>
                <c:pt idx="292">
                  <c:v>1000.0000117005483</c:v>
                </c:pt>
                <c:pt idx="293">
                  <c:v>1000.000010751514</c:v>
                </c:pt>
                <c:pt idx="294">
                  <c:v>1000.0000098794529</c:v>
                </c:pt>
                <c:pt idx="295">
                  <c:v>1000.0000090781224</c:v>
                </c:pt>
                <c:pt idx="296">
                  <c:v>1000.0000083417859</c:v>
                </c:pt>
                <c:pt idx="297">
                  <c:v>1000.0000076651725</c:v>
                </c:pt>
                <c:pt idx="298">
                  <c:v>1000.0000070434379</c:v>
                </c:pt>
                <c:pt idx="299">
                  <c:v>1000.0000064721318</c:v>
                </c:pt>
              </c:numCache>
            </c:numRef>
          </c:yVal>
          <c:smooth val="1"/>
        </c:ser>
        <c:ser>
          <c:idx val="3"/>
          <c:order val="3"/>
          <c:tx>
            <c:v>pt: Flowing Tubing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Calcs!$P$42:$P$343</c:f>
              <c:numCache>
                <c:ptCount val="301"/>
                <c:pt idx="0">
                  <c:v>0.33333333333333337</c:v>
                </c:pt>
                <c:pt idx="1">
                  <c:v>0.6666666666666667</c:v>
                </c:pt>
                <c:pt idx="2">
                  <c:v>1</c:v>
                </c:pt>
                <c:pt idx="3">
                  <c:v>1.3333333333333335</c:v>
                </c:pt>
                <c:pt idx="4">
                  <c:v>1.6666666666666667</c:v>
                </c:pt>
                <c:pt idx="5">
                  <c:v>2</c:v>
                </c:pt>
                <c:pt idx="6">
                  <c:v>2.3333333333333335</c:v>
                </c:pt>
                <c:pt idx="7">
                  <c:v>2.666666666666667</c:v>
                </c:pt>
                <c:pt idx="8">
                  <c:v>3</c:v>
                </c:pt>
                <c:pt idx="9">
                  <c:v>3.3333333333333335</c:v>
                </c:pt>
                <c:pt idx="10">
                  <c:v>3.6666666666666665</c:v>
                </c:pt>
                <c:pt idx="11">
                  <c:v>4</c:v>
                </c:pt>
                <c:pt idx="12">
                  <c:v>4.333333333333334</c:v>
                </c:pt>
                <c:pt idx="13">
                  <c:v>4.666666666666667</c:v>
                </c:pt>
                <c:pt idx="14">
                  <c:v>5</c:v>
                </c:pt>
                <c:pt idx="15">
                  <c:v>5.333333333333334</c:v>
                </c:pt>
                <c:pt idx="16">
                  <c:v>5.666666666666666</c:v>
                </c:pt>
                <c:pt idx="17">
                  <c:v>6</c:v>
                </c:pt>
                <c:pt idx="18">
                  <c:v>6.333333333333334</c:v>
                </c:pt>
                <c:pt idx="19">
                  <c:v>6.666666666666667</c:v>
                </c:pt>
                <c:pt idx="20">
                  <c:v>7.000000000000001</c:v>
                </c:pt>
                <c:pt idx="21">
                  <c:v>7.333333333333333</c:v>
                </c:pt>
                <c:pt idx="22">
                  <c:v>7.666666666666666</c:v>
                </c:pt>
                <c:pt idx="23">
                  <c:v>8</c:v>
                </c:pt>
                <c:pt idx="24">
                  <c:v>8.333333333333332</c:v>
                </c:pt>
                <c:pt idx="25">
                  <c:v>8.666666666666668</c:v>
                </c:pt>
                <c:pt idx="26">
                  <c:v>9</c:v>
                </c:pt>
                <c:pt idx="27">
                  <c:v>9.333333333333334</c:v>
                </c:pt>
                <c:pt idx="28">
                  <c:v>9.666666666666666</c:v>
                </c:pt>
                <c:pt idx="29">
                  <c:v>10</c:v>
                </c:pt>
                <c:pt idx="30">
                  <c:v>10.333333333333334</c:v>
                </c:pt>
                <c:pt idx="31">
                  <c:v>10.666666666666668</c:v>
                </c:pt>
                <c:pt idx="32">
                  <c:v>11</c:v>
                </c:pt>
                <c:pt idx="33">
                  <c:v>11.333333333333332</c:v>
                </c:pt>
                <c:pt idx="34">
                  <c:v>11.666666666666666</c:v>
                </c:pt>
                <c:pt idx="35">
                  <c:v>12</c:v>
                </c:pt>
                <c:pt idx="36">
                  <c:v>12.333333333333334</c:v>
                </c:pt>
                <c:pt idx="37">
                  <c:v>12.666666666666668</c:v>
                </c:pt>
                <c:pt idx="38">
                  <c:v>13</c:v>
                </c:pt>
                <c:pt idx="39">
                  <c:v>13.333333333333334</c:v>
                </c:pt>
                <c:pt idx="40">
                  <c:v>13.666666666666666</c:v>
                </c:pt>
                <c:pt idx="41">
                  <c:v>14.000000000000002</c:v>
                </c:pt>
                <c:pt idx="42">
                  <c:v>14.333333333333334</c:v>
                </c:pt>
                <c:pt idx="43">
                  <c:v>14.666666666666666</c:v>
                </c:pt>
                <c:pt idx="44">
                  <c:v>15</c:v>
                </c:pt>
                <c:pt idx="45">
                  <c:v>15.333333333333332</c:v>
                </c:pt>
                <c:pt idx="46">
                  <c:v>15.666666666666668</c:v>
                </c:pt>
                <c:pt idx="47">
                  <c:v>16</c:v>
                </c:pt>
                <c:pt idx="48">
                  <c:v>16.333333333333332</c:v>
                </c:pt>
                <c:pt idx="49">
                  <c:v>16.666666666666664</c:v>
                </c:pt>
                <c:pt idx="50">
                  <c:v>17</c:v>
                </c:pt>
                <c:pt idx="51">
                  <c:v>17.333333333333336</c:v>
                </c:pt>
                <c:pt idx="52">
                  <c:v>17.666666666666668</c:v>
                </c:pt>
                <c:pt idx="53">
                  <c:v>18</c:v>
                </c:pt>
                <c:pt idx="54">
                  <c:v>18.333333333333332</c:v>
                </c:pt>
                <c:pt idx="55">
                  <c:v>18.666666666666668</c:v>
                </c:pt>
                <c:pt idx="56">
                  <c:v>19</c:v>
                </c:pt>
                <c:pt idx="57">
                  <c:v>19.333333333333332</c:v>
                </c:pt>
                <c:pt idx="58">
                  <c:v>19.666666666666664</c:v>
                </c:pt>
                <c:pt idx="59">
                  <c:v>20</c:v>
                </c:pt>
                <c:pt idx="60">
                  <c:v>20.333333333333332</c:v>
                </c:pt>
                <c:pt idx="61">
                  <c:v>20.666666666666668</c:v>
                </c:pt>
                <c:pt idx="62">
                  <c:v>21</c:v>
                </c:pt>
                <c:pt idx="63">
                  <c:v>21.333333333333336</c:v>
                </c:pt>
                <c:pt idx="64">
                  <c:v>21.666666666666668</c:v>
                </c:pt>
                <c:pt idx="65">
                  <c:v>22</c:v>
                </c:pt>
                <c:pt idx="66">
                  <c:v>22.333333333333332</c:v>
                </c:pt>
                <c:pt idx="67">
                  <c:v>22.666666666666664</c:v>
                </c:pt>
                <c:pt idx="68">
                  <c:v>23</c:v>
                </c:pt>
                <c:pt idx="69">
                  <c:v>23.333333333333332</c:v>
                </c:pt>
                <c:pt idx="70">
                  <c:v>23.666666666666668</c:v>
                </c:pt>
                <c:pt idx="71">
                  <c:v>24</c:v>
                </c:pt>
                <c:pt idx="72">
                  <c:v>24.333333333333336</c:v>
                </c:pt>
                <c:pt idx="73">
                  <c:v>24.666666666666668</c:v>
                </c:pt>
                <c:pt idx="74">
                  <c:v>25</c:v>
                </c:pt>
                <c:pt idx="75">
                  <c:v>25.333333333333336</c:v>
                </c:pt>
                <c:pt idx="76">
                  <c:v>25.666666666666664</c:v>
                </c:pt>
                <c:pt idx="77">
                  <c:v>26</c:v>
                </c:pt>
                <c:pt idx="78">
                  <c:v>26.333333333333332</c:v>
                </c:pt>
                <c:pt idx="79">
                  <c:v>26.666666666666668</c:v>
                </c:pt>
                <c:pt idx="80">
                  <c:v>27</c:v>
                </c:pt>
                <c:pt idx="81">
                  <c:v>27.333333333333332</c:v>
                </c:pt>
                <c:pt idx="82">
                  <c:v>27.666666666666668</c:v>
                </c:pt>
                <c:pt idx="83">
                  <c:v>28.000000000000004</c:v>
                </c:pt>
                <c:pt idx="84">
                  <c:v>28.333333333333332</c:v>
                </c:pt>
                <c:pt idx="85">
                  <c:v>28.666666666666668</c:v>
                </c:pt>
                <c:pt idx="86">
                  <c:v>28.999999999999996</c:v>
                </c:pt>
                <c:pt idx="87">
                  <c:v>29.333333333333332</c:v>
                </c:pt>
                <c:pt idx="88">
                  <c:v>29.666666666666668</c:v>
                </c:pt>
                <c:pt idx="89">
                  <c:v>30</c:v>
                </c:pt>
                <c:pt idx="90">
                  <c:v>30.333333333333336</c:v>
                </c:pt>
                <c:pt idx="91">
                  <c:v>30.666666666666664</c:v>
                </c:pt>
                <c:pt idx="92">
                  <c:v>31</c:v>
                </c:pt>
                <c:pt idx="93">
                  <c:v>31.333333333333336</c:v>
                </c:pt>
                <c:pt idx="94">
                  <c:v>31.666666666666664</c:v>
                </c:pt>
                <c:pt idx="95">
                  <c:v>32</c:v>
                </c:pt>
                <c:pt idx="96">
                  <c:v>32.33333333333333</c:v>
                </c:pt>
                <c:pt idx="97">
                  <c:v>32.666666666666664</c:v>
                </c:pt>
                <c:pt idx="98">
                  <c:v>33</c:v>
                </c:pt>
                <c:pt idx="99">
                  <c:v>33.33333333333333</c:v>
                </c:pt>
                <c:pt idx="100">
                  <c:v>33.666666666666664</c:v>
                </c:pt>
                <c:pt idx="101">
                  <c:v>34</c:v>
                </c:pt>
                <c:pt idx="102">
                  <c:v>34.333333333333336</c:v>
                </c:pt>
                <c:pt idx="103">
                  <c:v>34.66666666666667</c:v>
                </c:pt>
                <c:pt idx="104">
                  <c:v>35</c:v>
                </c:pt>
                <c:pt idx="105">
                  <c:v>35.333333333333336</c:v>
                </c:pt>
                <c:pt idx="106">
                  <c:v>35.66666666666667</c:v>
                </c:pt>
                <c:pt idx="107">
                  <c:v>36</c:v>
                </c:pt>
                <c:pt idx="108">
                  <c:v>36.333333333333336</c:v>
                </c:pt>
                <c:pt idx="109">
                  <c:v>36.666666666666664</c:v>
                </c:pt>
                <c:pt idx="110">
                  <c:v>37</c:v>
                </c:pt>
                <c:pt idx="111">
                  <c:v>37.333333333333336</c:v>
                </c:pt>
                <c:pt idx="112">
                  <c:v>37.666666666666664</c:v>
                </c:pt>
                <c:pt idx="113">
                  <c:v>38</c:v>
                </c:pt>
                <c:pt idx="114">
                  <c:v>38.333333333333336</c:v>
                </c:pt>
                <c:pt idx="115">
                  <c:v>38.666666666666664</c:v>
                </c:pt>
                <c:pt idx="116">
                  <c:v>39</c:v>
                </c:pt>
                <c:pt idx="117">
                  <c:v>39.33333333333333</c:v>
                </c:pt>
                <c:pt idx="118">
                  <c:v>39.666666666666664</c:v>
                </c:pt>
                <c:pt idx="119">
                  <c:v>40</c:v>
                </c:pt>
                <c:pt idx="120">
                  <c:v>40.32077063462797</c:v>
                </c:pt>
                <c:pt idx="121">
                  <c:v>40.629418560114544</c:v>
                </c:pt>
                <c:pt idx="122">
                  <c:v>40.92637020161607</c:v>
                </c:pt>
                <c:pt idx="123">
                  <c:v>41.212038757063034</c:v>
                </c:pt>
                <c:pt idx="124">
                  <c:v>41.486824527629125</c:v>
                </c:pt>
                <c:pt idx="125">
                  <c:v>41.75111524178123</c:v>
                </c:pt>
                <c:pt idx="126">
                  <c:v>42.005286373175984</c:v>
                </c:pt>
                <c:pt idx="127">
                  <c:v>42.24970145264026</c:v>
                </c:pt>
                <c:pt idx="128">
                  <c:v>42.48471237444748</c:v>
                </c:pt>
                <c:pt idx="129">
                  <c:v>42.710659697076444</c:v>
                </c:pt>
                <c:pt idx="130">
                  <c:v>42.927872938615884</c:v>
                </c:pt>
                <c:pt idx="131">
                  <c:v>43.1366708669563</c:v>
                </c:pt>
                <c:pt idx="132">
                  <c:v>43.33736178489021</c:v>
                </c:pt>
                <c:pt idx="133">
                  <c:v>43.53024381022323</c:v>
                </c:pt>
                <c:pt idx="134">
                  <c:v>43.71560515098179</c:v>
                </c:pt>
                <c:pt idx="135">
                  <c:v>43.89372437578772</c:v>
                </c:pt>
                <c:pt idx="136">
                  <c:v>44.06487067945645</c:v>
                </c:pt>
                <c:pt idx="137">
                  <c:v>44.22930414386382</c:v>
                </c:pt>
                <c:pt idx="138">
                  <c:v>44.38727599411593</c:v>
                </c:pt>
                <c:pt idx="139">
                  <c:v>44.53902885004777</c:v>
                </c:pt>
                <c:pt idx="140">
                  <c:v>44.684796973068956</c:v>
                </c:pt>
                <c:pt idx="141">
                  <c:v>44.82480650836935</c:v>
                </c:pt>
                <c:pt idx="142">
                  <c:v>44.95927572249222</c:v>
                </c:pt>
                <c:pt idx="143">
                  <c:v>45.08841523627971</c:v>
                </c:pt>
                <c:pt idx="144">
                  <c:v>45.212428253192456</c:v>
                </c:pt>
                <c:pt idx="145">
                  <c:v>45.3315107830052</c:v>
                </c:pt>
                <c:pt idx="146">
                  <c:v>45.44585186087823</c:v>
                </c:pt>
                <c:pt idx="147">
                  <c:v>45.55563376180664</c:v>
                </c:pt>
                <c:pt idx="148">
                  <c:v>45.66103221044974</c:v>
                </c:pt>
                <c:pt idx="149">
                  <c:v>45.762216586344906</c:v>
                </c:pt>
                <c:pt idx="150">
                  <c:v>45.85935012451308</c:v>
                </c:pt>
                <c:pt idx="151">
                  <c:v>45.952590111465504</c:v>
                </c:pt>
                <c:pt idx="152">
                  <c:v>46.04208807662488</c:v>
                </c:pt>
                <c:pt idx="153">
                  <c:v>46.12798997917749</c:v>
                </c:pt>
                <c:pt idx="154">
                  <c:v>46.210436390377005</c:v>
                </c:pt>
                <c:pt idx="155">
                  <c:v>46.289562671323935</c:v>
                </c:pt>
                <c:pt idx="156">
                  <c:v>46.36549914624945</c:v>
                </c:pt>
                <c:pt idx="157">
                  <c:v>46.438371271336045</c:v>
                </c:pt>
                <c:pt idx="158">
                  <c:v>46.50829979911158</c:v>
                </c:pt>
                <c:pt idx="159">
                  <c:v>46.57540093845723</c:v>
                </c:pt>
                <c:pt idx="160">
                  <c:v>46.63978651027371</c:v>
                </c:pt>
                <c:pt idx="161">
                  <c:v>46.70156409885449</c:v>
                </c:pt>
                <c:pt idx="162">
                  <c:v>46.76083719901727</c:v>
                </c:pt>
                <c:pt idx="163">
                  <c:v>46.81770535904956</c:v>
                </c:pt>
                <c:pt idx="164">
                  <c:v>46.87226431952667</c:v>
                </c:pt>
                <c:pt idx="165">
                  <c:v>46.92460614806378</c:v>
                </c:pt>
                <c:pt idx="166">
                  <c:v>46.97481937006655</c:v>
                </c:pt>
                <c:pt idx="167">
                  <c:v>47.0229890955472</c:v>
                </c:pt>
                <c:pt idx="168">
                  <c:v>47.06919714207534</c:v>
                </c:pt>
                <c:pt idx="169">
                  <c:v>47.11352215393491</c:v>
                </c:pt>
                <c:pt idx="170">
                  <c:v>47.15603971756073</c:v>
                </c:pt>
                <c:pt idx="171">
                  <c:v>47.1968224733289</c:v>
                </c:pt>
                <c:pt idx="172">
                  <c:v>47.23594022377797</c:v>
                </c:pt>
                <c:pt idx="173">
                  <c:v>47.27346003833761</c:v>
                </c:pt>
                <c:pt idx="174">
                  <c:v>47.30944635464344</c:v>
                </c:pt>
                <c:pt idx="175">
                  <c:v>47.34396107651663</c:v>
                </c:pt>
                <c:pt idx="176">
                  <c:v>47.377063668687946</c:v>
                </c:pt>
                <c:pt idx="177">
                  <c:v>47.40881124834594</c:v>
                </c:pt>
                <c:pt idx="178">
                  <c:v>47.43925867358902</c:v>
                </c:pt>
                <c:pt idx="179">
                  <c:v>47.468458628861285</c:v>
                </c:pt>
                <c:pt idx="180">
                  <c:v>47.49646170745162</c:v>
                </c:pt>
                <c:pt idx="181">
                  <c:v>47.523316491135326</c:v>
                </c:pt>
                <c:pt idx="182">
                  <c:v>47.549069627036715</c:v>
                </c:pt>
                <c:pt idx="183">
                  <c:v>47.573765901791084</c:v>
                </c:pt>
                <c:pt idx="184">
                  <c:v>47.597448313082744</c:v>
                </c:pt>
                <c:pt idx="185">
                  <c:v>47.62015813863611</c:v>
                </c:pt>
                <c:pt idx="186">
                  <c:v>47.641935002734535</c:v>
                </c:pt>
                <c:pt idx="187">
                  <c:v>47.662816940341685</c:v>
                </c:pt>
                <c:pt idx="188">
                  <c:v>47.68284045889845</c:v>
                </c:pt>
                <c:pt idx="189">
                  <c:v>47.7020405978673</c:v>
                </c:pt>
                <c:pt idx="190">
                  <c:v>47.72045098609463</c:v>
                </c:pt>
                <c:pt idx="191">
                  <c:v>47.73810389706069</c:v>
                </c:pt>
                <c:pt idx="192">
                  <c:v>47.75503030208462</c:v>
                </c:pt>
                <c:pt idx="193">
                  <c:v>47.771259921551454</c:v>
                </c:pt>
                <c:pt idx="194">
                  <c:v>47.786821274225964</c:v>
                </c:pt>
                <c:pt idx="195">
                  <c:v>47.801741724716884</c:v>
                </c:pt>
                <c:pt idx="196">
                  <c:v>47.81604752915361</c:v>
                </c:pt>
                <c:pt idx="197">
                  <c:v>47.829763879135946</c:v>
                </c:pt>
                <c:pt idx="198">
                  <c:v>47.84291494401588</c:v>
                </c:pt>
                <c:pt idx="199">
                  <c:v>47.855523911568916</c:v>
                </c:pt>
                <c:pt idx="200">
                  <c:v>47.86761302711099</c:v>
                </c:pt>
                <c:pt idx="201">
                  <c:v>47.87920363111515</c:v>
                </c:pt>
                <c:pt idx="202">
                  <c:v>47.890316195381246</c:v>
                </c:pt>
                <c:pt idx="203">
                  <c:v>47.90097035780988</c:v>
                </c:pt>
                <c:pt idx="204">
                  <c:v>47.911184955830564</c:v>
                </c:pt>
                <c:pt idx="205">
                  <c:v>47.92097805853249</c:v>
                </c:pt>
                <c:pt idx="206">
                  <c:v>47.93036699754506</c:v>
                </c:pt>
                <c:pt idx="207">
                  <c:v>47.939368396713526</c:v>
                </c:pt>
                <c:pt idx="208">
                  <c:v>47.94799820061396</c:v>
                </c:pt>
                <c:pt idx="209">
                  <c:v>47.956271701950385</c:v>
                </c:pt>
                <c:pt idx="210">
                  <c:v>47.96420356787537</c:v>
                </c:pt>
                <c:pt idx="211">
                  <c:v>47.97180786527415</c:v>
                </c:pt>
                <c:pt idx="212">
                  <c:v>47.9790980850509</c:v>
                </c:pt>
                <c:pt idx="213">
                  <c:v>47.98608716545482</c:v>
                </c:pt>
                <c:pt idx="214">
                  <c:v>47.99278751448211</c:v>
                </c:pt>
                <c:pt idx="215">
                  <c:v>47.999211031388825</c:v>
                </c:pt>
                <c:pt idx="216">
                  <c:v>48.00536912734834</c:v>
                </c:pt>
                <c:pt idx="217">
                  <c:v>48.01127274528617</c:v>
                </c:pt>
                <c:pt idx="218">
                  <c:v>48.01693237892346</c:v>
                </c:pt>
                <c:pt idx="219">
                  <c:v>48.02235809105972</c:v>
                </c:pt>
                <c:pt idx="220">
                  <c:v>48.02755953112401</c:v>
                </c:pt>
                <c:pt idx="221">
                  <c:v>48.0325459520227</c:v>
                </c:pt>
                <c:pt idx="222">
                  <c:v>48.03732622631143</c:v>
                </c:pt>
                <c:pt idx="223">
                  <c:v>48.04190886171718</c:v>
                </c:pt>
                <c:pt idx="224">
                  <c:v>48.04630201603594</c:v>
                </c:pt>
                <c:pt idx="225">
                  <c:v>48.050513511430395</c:v>
                </c:pt>
                <c:pt idx="226">
                  <c:v>48.054550848151</c:v>
                </c:pt>
                <c:pt idx="227">
                  <c:v>48.05842121770327</c:v>
                </c:pt>
                <c:pt idx="228">
                  <c:v>48.06213151548287</c:v>
                </c:pt>
                <c:pt idx="229">
                  <c:v>48.06568835289964</c:v>
                </c:pt>
                <c:pt idx="230">
                  <c:v>48.06909806901072</c:v>
                </c:pt>
                <c:pt idx="231">
                  <c:v>48.072366741682124</c:v>
                </c:pt>
                <c:pt idx="232">
                  <c:v>48.075500198297576</c:v>
                </c:pt>
                <c:pt idx="233">
                  <c:v>48.078504026032626</c:v>
                </c:pt>
                <c:pt idx="234">
                  <c:v>48.081383581711115</c:v>
                </c:pt>
                <c:pt idx="235">
                  <c:v>48.08414400126104</c:v>
                </c:pt>
                <c:pt idx="236">
                  <c:v>48.08679020878536</c:v>
                </c:pt>
                <c:pt idx="237">
                  <c:v>48.08932692526363</c:v>
                </c:pt>
                <c:pt idx="238">
                  <c:v>48.091758676898706</c:v>
                </c:pt>
                <c:pt idx="239">
                  <c:v>48.094089803123374</c:v>
                </c:pt>
                <c:pt idx="240">
                  <c:v>48.09632446427999</c:v>
                </c:pt>
                <c:pt idx="241">
                  <c:v>48.0984666489866</c:v>
                </c:pt>
                <c:pt idx="242">
                  <c:v>48.10052018120224</c:v>
                </c:pt>
                <c:pt idx="243">
                  <c:v>48.102488727003255</c:v>
                </c:pt>
                <c:pt idx="244">
                  <c:v>48.104375801082426</c:v>
                </c:pt>
                <c:pt idx="245">
                  <c:v>48.1061847729823</c:v>
                </c:pt>
                <c:pt idx="246">
                  <c:v>48.1079188730731</c:v>
                </c:pt>
                <c:pt idx="247">
                  <c:v>48.109581198285994</c:v>
                </c:pt>
                <c:pt idx="248">
                  <c:v>48.111174717611185</c:v>
                </c:pt>
                <c:pt idx="249">
                  <c:v>48.11270227737069</c:v>
                </c:pt>
                <c:pt idx="250">
                  <c:v>48.11416660627477</c:v>
                </c:pt>
                <c:pt idx="251">
                  <c:v>48.11557032027105</c:v>
                </c:pt>
                <c:pt idx="252">
                  <c:v>48.11691592719441</c:v>
                </c:pt>
                <c:pt idx="253">
                  <c:v>48.11820583122597</c:v>
                </c:pt>
                <c:pt idx="254">
                  <c:v>48.11944233716897</c:v>
                </c:pt>
                <c:pt idx="255">
                  <c:v>48.12062765454888</c:v>
                </c:pt>
                <c:pt idx="256">
                  <c:v>48.12176390154498</c:v>
                </c:pt>
                <c:pt idx="257">
                  <c:v>48.122853108760324</c:v>
                </c:pt>
                <c:pt idx="258">
                  <c:v>48.12389722283653</c:v>
                </c:pt>
                <c:pt idx="259">
                  <c:v>48.12489810992002</c:v>
                </c:pt>
                <c:pt idx="260">
                  <c:v>48.125857558985444</c:v>
                </c:pt>
                <c:pt idx="261">
                  <c:v>48.126777285022385</c:v>
                </c:pt>
                <c:pt idx="262">
                  <c:v>48.127658932090846</c:v>
                </c:pt>
                <c:pt idx="263">
                  <c:v>48.12850407625081</c:v>
                </c:pt>
                <c:pt idx="264">
                  <c:v>48.12931422837129</c:v>
                </c:pt>
                <c:pt idx="265">
                  <c:v>48.13009083682343</c:v>
                </c:pt>
                <c:pt idx="266">
                  <c:v>48.13083529006272</c:v>
                </c:pt>
                <c:pt idx="267">
                  <c:v>48.13154891910485</c:v>
                </c:pt>
                <c:pt idx="268">
                  <c:v>48.13223299989935</c:v>
                </c:pt>
                <c:pt idx="269">
                  <c:v>48.13288875560533</c:v>
                </c:pt>
                <c:pt idx="270">
                  <c:v>48.13351735877357</c:v>
                </c:pt>
                <c:pt idx="271">
                  <c:v>48.13411993343828</c:v>
                </c:pt>
                <c:pt idx="272">
                  <c:v>48.13469755712288</c:v>
                </c:pt>
                <c:pt idx="273">
                  <c:v>48.135251262762765</c:v>
                </c:pt>
                <c:pt idx="274">
                  <c:v>48.135782040548854</c:v>
                </c:pt>
                <c:pt idx="275">
                  <c:v>48.13629083969499</c:v>
                </c:pt>
                <c:pt idx="276">
                  <c:v>48.13677857013241</c:v>
                </c:pt>
                <c:pt idx="277">
                  <c:v>48.13724610413412</c:v>
                </c:pt>
                <c:pt idx="278">
                  <c:v>48.13769427787247</c:v>
                </c:pt>
                <c:pt idx="279">
                  <c:v>48.13812389291207</c:v>
                </c:pt>
                <c:pt idx="280">
                  <c:v>48.13853571764135</c:v>
                </c:pt>
                <c:pt idx="281">
                  <c:v>48.13893048864477</c:v>
                </c:pt>
                <c:pt idx="282">
                  <c:v>48.139308912018386</c:v>
                </c:pt>
                <c:pt idx="283">
                  <c:v>48.139671664631116</c:v>
                </c:pt>
                <c:pt idx="284">
                  <c:v>48.14001939533391</c:v>
                </c:pt>
                <c:pt idx="285">
                  <c:v>48.140352726118806</c:v>
                </c:pt>
                <c:pt idx="286">
                  <c:v>48.140672253230285</c:v>
                </c:pt>
                <c:pt idx="287">
                  <c:v>48.14097854823049</c:v>
                </c:pt>
                <c:pt idx="288">
                  <c:v>48.14127215902058</c:v>
                </c:pt>
                <c:pt idx="289">
                  <c:v>48.141553610819706</c:v>
                </c:pt>
                <c:pt idx="290">
                  <c:v>48.141823407103686</c:v>
                </c:pt>
                <c:pt idx="291">
                  <c:v>48.14208203050472</c:v>
                </c:pt>
                <c:pt idx="292">
                  <c:v>48.142329943674014</c:v>
                </c:pt>
                <c:pt idx="293">
                  <c:v>48.14256759010866</c:v>
                </c:pt>
                <c:pt idx="294">
                  <c:v>48.142795394944294</c:v>
                </c:pt>
                <c:pt idx="295">
                  <c:v>48.14301376571514</c:v>
                </c:pt>
                <c:pt idx="296">
                  <c:v>48.14322309308235</c:v>
                </c:pt>
                <c:pt idx="297">
                  <c:v>48.14342375153254</c:v>
                </c:pt>
                <c:pt idx="298">
                  <c:v>48.14361610004712</c:v>
                </c:pt>
                <c:pt idx="299">
                  <c:v>48.143800482744176</c:v>
                </c:pt>
                <c:pt idx="300">
                  <c:v>48.143977229493665</c:v>
                </c:pt>
              </c:numCache>
            </c:numRef>
          </c:xVal>
          <c:yVal>
            <c:numRef>
              <c:f>Calcs!$H$43:$H$342</c:f>
              <c:numCache>
                <c:ptCount val="30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  <c:pt idx="161">
                  <c:v>1000</c:v>
                </c:pt>
                <c:pt idx="162">
                  <c:v>1000</c:v>
                </c:pt>
                <c:pt idx="163">
                  <c:v>1000</c:v>
                </c:pt>
                <c:pt idx="164">
                  <c:v>1000</c:v>
                </c:pt>
                <c:pt idx="165">
                  <c:v>1000</c:v>
                </c:pt>
                <c:pt idx="166">
                  <c:v>1000</c:v>
                </c:pt>
                <c:pt idx="167">
                  <c:v>1000</c:v>
                </c:pt>
                <c:pt idx="168">
                  <c:v>1000</c:v>
                </c:pt>
                <c:pt idx="169">
                  <c:v>1000</c:v>
                </c:pt>
                <c:pt idx="170">
                  <c:v>1000</c:v>
                </c:pt>
                <c:pt idx="171">
                  <c:v>1000</c:v>
                </c:pt>
                <c:pt idx="172">
                  <c:v>1000</c:v>
                </c:pt>
                <c:pt idx="173">
                  <c:v>1000</c:v>
                </c:pt>
                <c:pt idx="174">
                  <c:v>1000</c:v>
                </c:pt>
                <c:pt idx="175">
                  <c:v>1000</c:v>
                </c:pt>
                <c:pt idx="176">
                  <c:v>1000</c:v>
                </c:pt>
                <c:pt idx="177">
                  <c:v>1000</c:v>
                </c:pt>
                <c:pt idx="178">
                  <c:v>1000</c:v>
                </c:pt>
                <c:pt idx="179">
                  <c:v>1000</c:v>
                </c:pt>
                <c:pt idx="180">
                  <c:v>1000</c:v>
                </c:pt>
                <c:pt idx="181">
                  <c:v>1000</c:v>
                </c:pt>
                <c:pt idx="182">
                  <c:v>1000</c:v>
                </c:pt>
                <c:pt idx="183">
                  <c:v>1000</c:v>
                </c:pt>
                <c:pt idx="184">
                  <c:v>1000</c:v>
                </c:pt>
                <c:pt idx="185">
                  <c:v>1000</c:v>
                </c:pt>
                <c:pt idx="186">
                  <c:v>1000</c:v>
                </c:pt>
                <c:pt idx="187">
                  <c:v>1000</c:v>
                </c:pt>
                <c:pt idx="188">
                  <c:v>1000</c:v>
                </c:pt>
                <c:pt idx="189">
                  <c:v>1000</c:v>
                </c:pt>
                <c:pt idx="190">
                  <c:v>1000</c:v>
                </c:pt>
                <c:pt idx="191">
                  <c:v>1000</c:v>
                </c:pt>
                <c:pt idx="192">
                  <c:v>1000</c:v>
                </c:pt>
                <c:pt idx="193">
                  <c:v>1000</c:v>
                </c:pt>
                <c:pt idx="194">
                  <c:v>1000</c:v>
                </c:pt>
                <c:pt idx="195">
                  <c:v>1000</c:v>
                </c:pt>
                <c:pt idx="196">
                  <c:v>1000</c:v>
                </c:pt>
                <c:pt idx="197">
                  <c:v>1000</c:v>
                </c:pt>
                <c:pt idx="198">
                  <c:v>1000</c:v>
                </c:pt>
                <c:pt idx="199">
                  <c:v>1000</c:v>
                </c:pt>
                <c:pt idx="200">
                  <c:v>1000</c:v>
                </c:pt>
                <c:pt idx="201">
                  <c:v>1000</c:v>
                </c:pt>
                <c:pt idx="202">
                  <c:v>1000</c:v>
                </c:pt>
                <c:pt idx="203">
                  <c:v>1000</c:v>
                </c:pt>
                <c:pt idx="204">
                  <c:v>1000</c:v>
                </c:pt>
                <c:pt idx="205">
                  <c:v>1000</c:v>
                </c:pt>
                <c:pt idx="206">
                  <c:v>1000</c:v>
                </c:pt>
                <c:pt idx="207">
                  <c:v>1000</c:v>
                </c:pt>
                <c:pt idx="208">
                  <c:v>1000</c:v>
                </c:pt>
                <c:pt idx="209">
                  <c:v>1000</c:v>
                </c:pt>
                <c:pt idx="210">
                  <c:v>1000</c:v>
                </c:pt>
                <c:pt idx="211">
                  <c:v>1000</c:v>
                </c:pt>
                <c:pt idx="212">
                  <c:v>1000</c:v>
                </c:pt>
                <c:pt idx="213">
                  <c:v>1000</c:v>
                </c:pt>
                <c:pt idx="214">
                  <c:v>1000</c:v>
                </c:pt>
                <c:pt idx="215">
                  <c:v>1000</c:v>
                </c:pt>
                <c:pt idx="216">
                  <c:v>1000</c:v>
                </c:pt>
                <c:pt idx="217">
                  <c:v>1000</c:v>
                </c:pt>
                <c:pt idx="218">
                  <c:v>1000</c:v>
                </c:pt>
                <c:pt idx="219">
                  <c:v>1000</c:v>
                </c:pt>
                <c:pt idx="220">
                  <c:v>1000</c:v>
                </c:pt>
                <c:pt idx="221">
                  <c:v>1000</c:v>
                </c:pt>
                <c:pt idx="222">
                  <c:v>1000</c:v>
                </c:pt>
                <c:pt idx="223">
                  <c:v>1000</c:v>
                </c:pt>
                <c:pt idx="224">
                  <c:v>1000</c:v>
                </c:pt>
                <c:pt idx="225">
                  <c:v>1000</c:v>
                </c:pt>
                <c:pt idx="226">
                  <c:v>1000</c:v>
                </c:pt>
                <c:pt idx="227">
                  <c:v>1000</c:v>
                </c:pt>
                <c:pt idx="228">
                  <c:v>1000</c:v>
                </c:pt>
                <c:pt idx="229">
                  <c:v>1000</c:v>
                </c:pt>
                <c:pt idx="230">
                  <c:v>1000</c:v>
                </c:pt>
                <c:pt idx="231">
                  <c:v>1000</c:v>
                </c:pt>
                <c:pt idx="232">
                  <c:v>1000</c:v>
                </c:pt>
                <c:pt idx="233">
                  <c:v>1000</c:v>
                </c:pt>
                <c:pt idx="234">
                  <c:v>1000</c:v>
                </c:pt>
                <c:pt idx="235">
                  <c:v>1000</c:v>
                </c:pt>
                <c:pt idx="236">
                  <c:v>1000</c:v>
                </c:pt>
                <c:pt idx="237">
                  <c:v>1000</c:v>
                </c:pt>
                <c:pt idx="238">
                  <c:v>1000</c:v>
                </c:pt>
                <c:pt idx="239">
                  <c:v>1000</c:v>
                </c:pt>
                <c:pt idx="240">
                  <c:v>1000</c:v>
                </c:pt>
                <c:pt idx="241">
                  <c:v>1000</c:v>
                </c:pt>
                <c:pt idx="242">
                  <c:v>1000</c:v>
                </c:pt>
                <c:pt idx="243">
                  <c:v>1000</c:v>
                </c:pt>
                <c:pt idx="244">
                  <c:v>1000</c:v>
                </c:pt>
                <c:pt idx="245">
                  <c:v>1000</c:v>
                </c:pt>
                <c:pt idx="246">
                  <c:v>1000</c:v>
                </c:pt>
                <c:pt idx="247">
                  <c:v>1000</c:v>
                </c:pt>
                <c:pt idx="248">
                  <c:v>1000</c:v>
                </c:pt>
                <c:pt idx="249">
                  <c:v>1000</c:v>
                </c:pt>
                <c:pt idx="250">
                  <c:v>1000</c:v>
                </c:pt>
                <c:pt idx="251">
                  <c:v>1000</c:v>
                </c:pt>
                <c:pt idx="252">
                  <c:v>1000</c:v>
                </c:pt>
                <c:pt idx="253">
                  <c:v>1000</c:v>
                </c:pt>
                <c:pt idx="254">
                  <c:v>1000</c:v>
                </c:pt>
                <c:pt idx="255">
                  <c:v>1000</c:v>
                </c:pt>
                <c:pt idx="256">
                  <c:v>1000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1000</c:v>
                </c:pt>
                <c:pt idx="261">
                  <c:v>1000</c:v>
                </c:pt>
                <c:pt idx="262">
                  <c:v>1000</c:v>
                </c:pt>
                <c:pt idx="263">
                  <c:v>1000</c:v>
                </c:pt>
                <c:pt idx="264">
                  <c:v>1000</c:v>
                </c:pt>
                <c:pt idx="265">
                  <c:v>1000</c:v>
                </c:pt>
                <c:pt idx="266">
                  <c:v>1000</c:v>
                </c:pt>
                <c:pt idx="267">
                  <c:v>1000</c:v>
                </c:pt>
                <c:pt idx="268">
                  <c:v>1000</c:v>
                </c:pt>
                <c:pt idx="269">
                  <c:v>1000</c:v>
                </c:pt>
                <c:pt idx="270">
                  <c:v>1000</c:v>
                </c:pt>
                <c:pt idx="271">
                  <c:v>1000</c:v>
                </c:pt>
                <c:pt idx="272">
                  <c:v>1000</c:v>
                </c:pt>
                <c:pt idx="273">
                  <c:v>1000</c:v>
                </c:pt>
                <c:pt idx="274">
                  <c:v>1000</c:v>
                </c:pt>
                <c:pt idx="275">
                  <c:v>1000</c:v>
                </c:pt>
                <c:pt idx="276">
                  <c:v>1000</c:v>
                </c:pt>
                <c:pt idx="277">
                  <c:v>1000</c:v>
                </c:pt>
                <c:pt idx="278">
                  <c:v>1000</c:v>
                </c:pt>
                <c:pt idx="279">
                  <c:v>1000</c:v>
                </c:pt>
                <c:pt idx="280">
                  <c:v>1000</c:v>
                </c:pt>
                <c:pt idx="281">
                  <c:v>1000</c:v>
                </c:pt>
                <c:pt idx="282">
                  <c:v>1000</c:v>
                </c:pt>
                <c:pt idx="283">
                  <c:v>1000</c:v>
                </c:pt>
                <c:pt idx="284">
                  <c:v>1000</c:v>
                </c:pt>
                <c:pt idx="285">
                  <c:v>1000</c:v>
                </c:pt>
                <c:pt idx="286">
                  <c:v>1000</c:v>
                </c:pt>
                <c:pt idx="287">
                  <c:v>1000</c:v>
                </c:pt>
                <c:pt idx="288">
                  <c:v>1000</c:v>
                </c:pt>
                <c:pt idx="289">
                  <c:v>1000</c:v>
                </c:pt>
                <c:pt idx="290">
                  <c:v>1000</c:v>
                </c:pt>
                <c:pt idx="291">
                  <c:v>1000</c:v>
                </c:pt>
                <c:pt idx="292">
                  <c:v>1000</c:v>
                </c:pt>
                <c:pt idx="293">
                  <c:v>1000</c:v>
                </c:pt>
                <c:pt idx="294">
                  <c:v>1000</c:v>
                </c:pt>
                <c:pt idx="295">
                  <c:v>1000</c:v>
                </c:pt>
                <c:pt idx="296">
                  <c:v>1000</c:v>
                </c:pt>
                <c:pt idx="297">
                  <c:v>1000</c:v>
                </c:pt>
                <c:pt idx="298">
                  <c:v>1000</c:v>
                </c:pt>
                <c:pt idx="299">
                  <c:v>1000</c:v>
                </c:pt>
              </c:numCache>
            </c:numRef>
          </c:yVal>
          <c:smooth val="1"/>
        </c:ser>
        <c:axId val="57259892"/>
        <c:axId val="54271285"/>
      </c:scatterChart>
      <c:valAx>
        <c:axId val="572598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Gas Recovery, Gp/G,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271285"/>
        <c:crosses val="autoZero"/>
        <c:crossBetween val="midCat"/>
        <c:dispUnits/>
      </c:valAx>
      <c:valAx>
        <c:axId val="5427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Pressure, psia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259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725"/>
          <c:y val="0.08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1825"/>
          <c:w val="0.9217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Field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Calcs!$D$43:$D$343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Calcs!$M$43:$M$343</c:f>
              <c:numCache>
                <c:ptCount val="301"/>
                <c:pt idx="0">
                  <c:v>657.5342465753424</c:v>
                </c:pt>
                <c:pt idx="1">
                  <c:v>657.5342465753424</c:v>
                </c:pt>
                <c:pt idx="2">
                  <c:v>657.5342465753424</c:v>
                </c:pt>
                <c:pt idx="3">
                  <c:v>657.5342465753424</c:v>
                </c:pt>
                <c:pt idx="4">
                  <c:v>657.5342465753424</c:v>
                </c:pt>
                <c:pt idx="5">
                  <c:v>657.5342465753424</c:v>
                </c:pt>
                <c:pt idx="6">
                  <c:v>657.5342465753424</c:v>
                </c:pt>
                <c:pt idx="7">
                  <c:v>657.5342465753424</c:v>
                </c:pt>
                <c:pt idx="8">
                  <c:v>657.5342465753424</c:v>
                </c:pt>
                <c:pt idx="9">
                  <c:v>657.5342465753424</c:v>
                </c:pt>
                <c:pt idx="10">
                  <c:v>657.5342465753424</c:v>
                </c:pt>
                <c:pt idx="11">
                  <c:v>657.5342465753424</c:v>
                </c:pt>
                <c:pt idx="12">
                  <c:v>657.5342465753424</c:v>
                </c:pt>
                <c:pt idx="13">
                  <c:v>657.5342465753424</c:v>
                </c:pt>
                <c:pt idx="14">
                  <c:v>657.5342465753424</c:v>
                </c:pt>
                <c:pt idx="15">
                  <c:v>657.5342465753424</c:v>
                </c:pt>
                <c:pt idx="16">
                  <c:v>657.5342465753424</c:v>
                </c:pt>
                <c:pt idx="17">
                  <c:v>657.5342465753424</c:v>
                </c:pt>
                <c:pt idx="18">
                  <c:v>657.5342465753424</c:v>
                </c:pt>
                <c:pt idx="19">
                  <c:v>657.5342465753424</c:v>
                </c:pt>
                <c:pt idx="20">
                  <c:v>657.5342465753424</c:v>
                </c:pt>
                <c:pt idx="21">
                  <c:v>657.5342465753424</c:v>
                </c:pt>
                <c:pt idx="22">
                  <c:v>657.5342465753424</c:v>
                </c:pt>
                <c:pt idx="23">
                  <c:v>657.5342465753424</c:v>
                </c:pt>
                <c:pt idx="24">
                  <c:v>657.5342465753424</c:v>
                </c:pt>
                <c:pt idx="25">
                  <c:v>657.5342465753424</c:v>
                </c:pt>
                <c:pt idx="26">
                  <c:v>657.5342465753424</c:v>
                </c:pt>
                <c:pt idx="27">
                  <c:v>657.5342465753424</c:v>
                </c:pt>
                <c:pt idx="28">
                  <c:v>657.5342465753423</c:v>
                </c:pt>
                <c:pt idx="29">
                  <c:v>657.5342465753424</c:v>
                </c:pt>
                <c:pt idx="30">
                  <c:v>657.5342465753424</c:v>
                </c:pt>
                <c:pt idx="31">
                  <c:v>657.5342465753424</c:v>
                </c:pt>
                <c:pt idx="32">
                  <c:v>657.5342465753424</c:v>
                </c:pt>
                <c:pt idx="33">
                  <c:v>657.5342465753424</c:v>
                </c:pt>
                <c:pt idx="34">
                  <c:v>657.5342465753424</c:v>
                </c:pt>
                <c:pt idx="35">
                  <c:v>657.5342465753424</c:v>
                </c:pt>
                <c:pt idx="36">
                  <c:v>657.5342465753424</c:v>
                </c:pt>
                <c:pt idx="37">
                  <c:v>657.5342465753424</c:v>
                </c:pt>
                <c:pt idx="38">
                  <c:v>657.5342465753424</c:v>
                </c:pt>
                <c:pt idx="39">
                  <c:v>657.5342465753424</c:v>
                </c:pt>
                <c:pt idx="40">
                  <c:v>657.5342465753424</c:v>
                </c:pt>
                <c:pt idx="41">
                  <c:v>657.5342465753424</c:v>
                </c:pt>
                <c:pt idx="42">
                  <c:v>657.5342465753424</c:v>
                </c:pt>
                <c:pt idx="43">
                  <c:v>657.5342465753424</c:v>
                </c:pt>
                <c:pt idx="44">
                  <c:v>657.5342465753424</c:v>
                </c:pt>
                <c:pt idx="45">
                  <c:v>657.5342465753424</c:v>
                </c:pt>
                <c:pt idx="46">
                  <c:v>657.5342465753424</c:v>
                </c:pt>
                <c:pt idx="47">
                  <c:v>657.5342465753424</c:v>
                </c:pt>
                <c:pt idx="48">
                  <c:v>657.5342465753424</c:v>
                </c:pt>
                <c:pt idx="49">
                  <c:v>657.5342465753424</c:v>
                </c:pt>
                <c:pt idx="50">
                  <c:v>657.5342465753424</c:v>
                </c:pt>
                <c:pt idx="51">
                  <c:v>657.5342465753424</c:v>
                </c:pt>
                <c:pt idx="52">
                  <c:v>657.5342465753424</c:v>
                </c:pt>
                <c:pt idx="53">
                  <c:v>657.5342465753424</c:v>
                </c:pt>
                <c:pt idx="54">
                  <c:v>657.5342465753424</c:v>
                </c:pt>
                <c:pt idx="55">
                  <c:v>657.5342465753424</c:v>
                </c:pt>
                <c:pt idx="56">
                  <c:v>657.5342465753424</c:v>
                </c:pt>
                <c:pt idx="57">
                  <c:v>657.5342465753424</c:v>
                </c:pt>
                <c:pt idx="58">
                  <c:v>657.5342465753424</c:v>
                </c:pt>
                <c:pt idx="59">
                  <c:v>657.5342465753424</c:v>
                </c:pt>
                <c:pt idx="60">
                  <c:v>657.5342465753424</c:v>
                </c:pt>
                <c:pt idx="61">
                  <c:v>657.5342465753424</c:v>
                </c:pt>
                <c:pt idx="62">
                  <c:v>657.5342465753424</c:v>
                </c:pt>
                <c:pt idx="63">
                  <c:v>657.5342465753424</c:v>
                </c:pt>
                <c:pt idx="64">
                  <c:v>657.5342465753424</c:v>
                </c:pt>
                <c:pt idx="65">
                  <c:v>657.5342465753424</c:v>
                </c:pt>
                <c:pt idx="66">
                  <c:v>657.5342465753424</c:v>
                </c:pt>
                <c:pt idx="67">
                  <c:v>657.5342465753424</c:v>
                </c:pt>
                <c:pt idx="68">
                  <c:v>657.5342465753424</c:v>
                </c:pt>
                <c:pt idx="69">
                  <c:v>657.5342465753424</c:v>
                </c:pt>
                <c:pt idx="70">
                  <c:v>657.5342465753424</c:v>
                </c:pt>
                <c:pt idx="71">
                  <c:v>657.5342465753424</c:v>
                </c:pt>
                <c:pt idx="72">
                  <c:v>657.5342465753424</c:v>
                </c:pt>
                <c:pt idx="73">
                  <c:v>657.5342465753424</c:v>
                </c:pt>
                <c:pt idx="74">
                  <c:v>657.5342465753424</c:v>
                </c:pt>
                <c:pt idx="75">
                  <c:v>657.5342465753424</c:v>
                </c:pt>
                <c:pt idx="76">
                  <c:v>657.5342465753424</c:v>
                </c:pt>
                <c:pt idx="77">
                  <c:v>657.5342465753424</c:v>
                </c:pt>
                <c:pt idx="78">
                  <c:v>657.5342465753424</c:v>
                </c:pt>
                <c:pt idx="79">
                  <c:v>657.5342465753424</c:v>
                </c:pt>
                <c:pt idx="80">
                  <c:v>657.5342465753424</c:v>
                </c:pt>
                <c:pt idx="81">
                  <c:v>657.5342465753424</c:v>
                </c:pt>
                <c:pt idx="82">
                  <c:v>657.5342465753424</c:v>
                </c:pt>
                <c:pt idx="83">
                  <c:v>657.5342465753424</c:v>
                </c:pt>
                <c:pt idx="84">
                  <c:v>657.5342465753424</c:v>
                </c:pt>
                <c:pt idx="85">
                  <c:v>657.5342465753424</c:v>
                </c:pt>
                <c:pt idx="86">
                  <c:v>657.5342465753424</c:v>
                </c:pt>
                <c:pt idx="87">
                  <c:v>657.5342465753424</c:v>
                </c:pt>
                <c:pt idx="88">
                  <c:v>657.5342465753424</c:v>
                </c:pt>
                <c:pt idx="89">
                  <c:v>657.5342465753424</c:v>
                </c:pt>
                <c:pt idx="90">
                  <c:v>657.5342465753424</c:v>
                </c:pt>
                <c:pt idx="91">
                  <c:v>657.5342465753424</c:v>
                </c:pt>
                <c:pt idx="92">
                  <c:v>657.5342465753424</c:v>
                </c:pt>
                <c:pt idx="93">
                  <c:v>657.5342465753424</c:v>
                </c:pt>
                <c:pt idx="94">
                  <c:v>657.5342465753424</c:v>
                </c:pt>
                <c:pt idx="95">
                  <c:v>657.5342465753424</c:v>
                </c:pt>
                <c:pt idx="96">
                  <c:v>657.5342465753423</c:v>
                </c:pt>
                <c:pt idx="97">
                  <c:v>657.5342465753424</c:v>
                </c:pt>
                <c:pt idx="98">
                  <c:v>657.5342465753424</c:v>
                </c:pt>
                <c:pt idx="99">
                  <c:v>657.5342465753424</c:v>
                </c:pt>
                <c:pt idx="100">
                  <c:v>657.5342465753424</c:v>
                </c:pt>
                <c:pt idx="101">
                  <c:v>657.5342465753424</c:v>
                </c:pt>
                <c:pt idx="102">
                  <c:v>657.5342465753424</c:v>
                </c:pt>
                <c:pt idx="103">
                  <c:v>657.5342465753424</c:v>
                </c:pt>
                <c:pt idx="104">
                  <c:v>657.5342465753424</c:v>
                </c:pt>
                <c:pt idx="105">
                  <c:v>657.5342465753424</c:v>
                </c:pt>
                <c:pt idx="106">
                  <c:v>657.5342465753424</c:v>
                </c:pt>
                <c:pt idx="107">
                  <c:v>657.5342465753424</c:v>
                </c:pt>
                <c:pt idx="108">
                  <c:v>657.5342465753424</c:v>
                </c:pt>
                <c:pt idx="109">
                  <c:v>657.5342465753424</c:v>
                </c:pt>
                <c:pt idx="110">
                  <c:v>657.5342465753424</c:v>
                </c:pt>
                <c:pt idx="111">
                  <c:v>657.5342465753424</c:v>
                </c:pt>
                <c:pt idx="112">
                  <c:v>657.5342465753424</c:v>
                </c:pt>
                <c:pt idx="113">
                  <c:v>657.5342465753424</c:v>
                </c:pt>
                <c:pt idx="114">
                  <c:v>657.5342465753424</c:v>
                </c:pt>
                <c:pt idx="115">
                  <c:v>657.5342465753424</c:v>
                </c:pt>
                <c:pt idx="116">
                  <c:v>657.5342465753424</c:v>
                </c:pt>
                <c:pt idx="117">
                  <c:v>657.5342465753424</c:v>
                </c:pt>
                <c:pt idx="118">
                  <c:v>657.5342465753424</c:v>
                </c:pt>
                <c:pt idx="119">
                  <c:v>657.5342465753424</c:v>
                </c:pt>
                <c:pt idx="120">
                  <c:v>632.7530326907911</c:v>
                </c:pt>
                <c:pt idx="121">
                  <c:v>608.8397434255752</c:v>
                </c:pt>
                <c:pt idx="122">
                  <c:v>585.7676215920544</c:v>
                </c:pt>
                <c:pt idx="123">
                  <c:v>563.5105751282649</c:v>
                </c:pt>
                <c:pt idx="124">
                  <c:v>542.0431638563981</c:v>
                </c:pt>
                <c:pt idx="125">
                  <c:v>521.3405868205795</c:v>
                </c:pt>
                <c:pt idx="126">
                  <c:v>501.37867014856704</c:v>
                </c:pt>
                <c:pt idx="127">
                  <c:v>482.13385538157627</c:v>
                </c:pt>
                <c:pt idx="128">
                  <c:v>463.5831882224665</c:v>
                </c:pt>
                <c:pt idx="129">
                  <c:v>445.70430765164036</c:v>
                </c:pt>
                <c:pt idx="130">
                  <c:v>428.4754353654883</c:v>
                </c:pt>
                <c:pt idx="131">
                  <c:v>411.8753654934178</c:v>
                </c:pt>
                <c:pt idx="132">
                  <c:v>395.88345455456965</c:v>
                </c:pt>
                <c:pt idx="133">
                  <c:v>380.47961161582447</c:v>
                </c:pt>
                <c:pt idx="134">
                  <c:v>365.64428861961864</c:v>
                </c:pt>
                <c:pt idx="135">
                  <c:v>351.3584708500528</c:v>
                </c:pt>
                <c:pt idx="136">
                  <c:v>337.603667510912</c:v>
                </c:pt>
                <c:pt idx="137">
                  <c:v>324.3619023926206</c:v>
                </c:pt>
                <c:pt idx="138">
                  <c:v>311.6157046069165</c:v>
                </c:pt>
                <c:pt idx="139">
                  <c:v>299.34809937238737</c:v>
                </c:pt>
                <c:pt idx="140">
                  <c:v>287.5425988363087</c:v>
                </c:pt>
                <c:pt idx="141">
                  <c:v>276.18319292133435</c:v>
                </c:pt>
                <c:pt idx="142">
                  <c:v>265.2543401875913</c:v>
                </c:pt>
                <c:pt idx="143">
                  <c:v>254.74095870405407</c:v>
                </c:pt>
                <c:pt idx="144">
                  <c:v>244.62841692378976</c:v>
                </c:pt>
                <c:pt idx="145">
                  <c:v>234.90252456212204</c:v>
                </c:pt>
                <c:pt idx="146">
                  <c:v>225.54952347557008</c:v>
                </c:pt>
                <c:pt idx="147">
                  <c:v>216.55607854371505</c:v>
                </c:pt>
                <c:pt idx="148">
                  <c:v>207.9092685562441</c:v>
                </c:pt>
                <c:pt idx="149">
                  <c:v>199.59657710827744</c:v>
                </c:pt>
                <c:pt idx="150">
                  <c:v>191.60588350981885</c:v>
                </c:pt>
                <c:pt idx="151">
                  <c:v>183.92545371437262</c:v>
                </c:pt>
                <c:pt idx="152">
                  <c:v>176.54393127328024</c:v>
                </c:pt>
                <c:pt idx="153">
                  <c:v>169.45032832296252</c:v>
                </c:pt>
                <c:pt idx="154">
                  <c:v>162.63401661275583</c:v>
                </c:pt>
                <c:pt idx="155">
                  <c:v>156.08471858024117</c:v>
                </c:pt>
                <c:pt idx="156">
                  <c:v>149.7924984831999</c:v>
                </c:pt>
                <c:pt idx="157">
                  <c:v>143.74775359548377</c:v>
                </c:pt>
                <c:pt idx="158">
                  <c:v>137.9412054750335</c:v>
                </c:pt>
                <c:pt idx="159">
                  <c:v>132.3638913119589</c:v>
                </c:pt>
                <c:pt idx="160">
                  <c:v>127.00715536403507</c:v>
                </c:pt>
                <c:pt idx="161">
                  <c:v>121.86264048810337</c:v>
                </c:pt>
                <c:pt idx="162">
                  <c:v>116.9222797731512</c:v>
                </c:pt>
                <c:pt idx="163">
                  <c:v>112.17828828288285</c:v>
                </c:pt>
                <c:pt idx="164">
                  <c:v>107.62315491376437</c:v>
                </c:pt>
                <c:pt idx="165">
                  <c:v>103.24963437454849</c:v>
                </c:pt>
                <c:pt idx="166">
                  <c:v>99.05073929312573</c:v>
                </c:pt>
                <c:pt idx="167">
                  <c:v>95.01973245498833</c:v>
                </c:pt>
                <c:pt idx="168">
                  <c:v>91.15011917878523</c:v>
                </c:pt>
                <c:pt idx="169">
                  <c:v>87.4356398325945</c:v>
                </c:pt>
                <c:pt idx="170">
                  <c:v>83.87026249476052</c:v>
                </c:pt>
                <c:pt idx="171">
                  <c:v>80.44817576187066</c:v>
                </c:pt>
                <c:pt idx="172">
                  <c:v>77.1637817077652</c:v>
                </c:pt>
                <c:pt idx="173">
                  <c:v>74.01168899436043</c:v>
                </c:pt>
                <c:pt idx="174">
                  <c:v>70.98670613752908</c:v>
                </c:pt>
                <c:pt idx="175">
                  <c:v>68.08383492792746</c:v>
                </c:pt>
                <c:pt idx="176">
                  <c:v>65.29826400918945</c:v>
                </c:pt>
                <c:pt idx="177">
                  <c:v>62.62536261303905</c:v>
                </c:pt>
                <c:pt idx="178">
                  <c:v>60.060674452099</c:v>
                </c:pt>
                <c:pt idx="179">
                  <c:v>57.59991176993025</c:v>
                </c:pt>
                <c:pt idx="180">
                  <c:v>55.23894954808593</c:v>
                </c:pt>
                <c:pt idx="181">
                  <c:v>52.973819869209976</c:v>
                </c:pt>
                <c:pt idx="182">
                  <c:v>50.80070643562347</c:v>
                </c:pt>
                <c:pt idx="183">
                  <c:v>48.71593924147953</c:v>
                </c:pt>
                <c:pt idx="184">
                  <c:v>46.715989397250844</c:v>
                </c:pt>
                <c:pt idx="185">
                  <c:v>44.79746410527199</c:v>
                </c:pt>
                <c:pt idx="186">
                  <c:v>42.957101783179475</c:v>
                </c:pt>
                <c:pt idx="187">
                  <c:v>41.19176733465461</c:v>
                </c:pt>
                <c:pt idx="188">
                  <c:v>39.49844756403099</c:v>
                </c:pt>
                <c:pt idx="189">
                  <c:v>37.874246733084654</c:v>
                </c:pt>
                <c:pt idx="190">
                  <c:v>36.31638225665385</c:v>
                </c:pt>
                <c:pt idx="191">
                  <c:v>34.82218053580024</c:v>
                </c:pt>
                <c:pt idx="192">
                  <c:v>33.389072923903846</c:v>
                </c:pt>
                <c:pt idx="193">
                  <c:v>32.01459182498081</c:v>
                </c:pt>
                <c:pt idx="194">
                  <c:v>30.696366919603584</c:v>
                </c:pt>
                <c:pt idx="195">
                  <c:v>29.43212151633691</c:v>
                </c:pt>
                <c:pt idx="196">
                  <c:v>28.219669025851353</c:v>
                </c:pt>
                <c:pt idx="197">
                  <c:v>27.056909554200285</c:v>
                </c:pt>
                <c:pt idx="198">
                  <c:v>25.9418266124692</c:v>
                </c:pt>
                <c:pt idx="199">
                  <c:v>24.872483940235405</c:v>
                </c:pt>
                <c:pt idx="200">
                  <c:v>23.847022439166363</c:v>
                </c:pt>
                <c:pt idx="201">
                  <c:v>22.863657213690786</c:v>
                </c:pt>
                <c:pt idx="202">
                  <c:v>21.920674716669435</c:v>
                </c:pt>
                <c:pt idx="203">
                  <c:v>21.016429996214548</c:v>
                </c:pt>
                <c:pt idx="204">
                  <c:v>20.14934404078433</c:v>
                </c:pt>
                <c:pt idx="205">
                  <c:v>19.31790122026067</c:v>
                </c:pt>
                <c:pt idx="206">
                  <c:v>18.52064681931399</c:v>
                </c:pt>
                <c:pt idx="207">
                  <c:v>17.756184661074673</c:v>
                </c:pt>
                <c:pt idx="208">
                  <c:v>17.02317481729614</c:v>
                </c:pt>
                <c:pt idx="209">
                  <c:v>16.32033140336189</c:v>
                </c:pt>
                <c:pt idx="210">
                  <c:v>15.646420454775384</c:v>
                </c:pt>
                <c:pt idx="211">
                  <c:v>15.000257882527235</c:v>
                </c:pt>
                <c:pt idx="212">
                  <c:v>14.380707504820814</c:v>
                </c:pt>
                <c:pt idx="213">
                  <c:v>13.7866791529276</c:v>
                </c:pt>
                <c:pt idx="214">
                  <c:v>13.217126848370242</c:v>
                </c:pt>
                <c:pt idx="215">
                  <c:v>12.671047048864121</c:v>
                </c:pt>
                <c:pt idx="216">
                  <c:v>12.147476961226381</c:v>
                </c:pt>
                <c:pt idx="217">
                  <c:v>11.645492918460272</c:v>
                </c:pt>
                <c:pt idx="218">
                  <c:v>11.164208818740043</c:v>
                </c:pt>
                <c:pt idx="219">
                  <c:v>10.702774624978849</c:v>
                </c:pt>
                <c:pt idx="220">
                  <c:v>10.260374921332927</c:v>
                </c:pt>
                <c:pt idx="221">
                  <c:v>9.836227526187843</c:v>
                </c:pt>
                <c:pt idx="222">
                  <c:v>9.429582158576325</c:v>
                </c:pt>
                <c:pt idx="223">
                  <c:v>9.039719156550506</c:v>
                </c:pt>
                <c:pt idx="224">
                  <c:v>8.665948245223923</c:v>
                </c:pt>
                <c:pt idx="225">
                  <c:v>8.307607353446766</c:v>
                </c:pt>
                <c:pt idx="226">
                  <c:v>7.964061476255318</c:v>
                </c:pt>
                <c:pt idx="227">
                  <c:v>7.634701582559393</c:v>
                </c:pt>
                <c:pt idx="228">
                  <c:v>7.318943565231506</c:v>
                </c:pt>
                <c:pt idx="229">
                  <c:v>7.016227233079245</c:v>
                </c:pt>
                <c:pt idx="230">
                  <c:v>6.726015342388796</c:v>
                </c:pt>
                <c:pt idx="231">
                  <c:v>6.447792666878649</c:v>
                </c:pt>
                <c:pt idx="232">
                  <c:v>6.1810651044514096</c:v>
                </c:pt>
                <c:pt idx="233">
                  <c:v>5.925358819825441</c:v>
                </c:pt>
                <c:pt idx="234">
                  <c:v>5.680219420580775</c:v>
                </c:pt>
                <c:pt idx="235">
                  <c:v>5.445211166958914</c:v>
                </c:pt>
                <c:pt idx="236">
                  <c:v>5.219916212371301</c:v>
                </c:pt>
                <c:pt idx="237">
                  <c:v>5.003933874936353</c:v>
                </c:pt>
                <c:pt idx="238">
                  <c:v>4.796879937703442</c:v>
                </c:pt>
                <c:pt idx="239">
                  <c:v>4.598385977423324</c:v>
                </c:pt>
                <c:pt idx="240">
                  <c:v>4.408098719895155</c:v>
                </c:pt>
                <c:pt idx="241">
                  <c:v>4.225679421251781</c:v>
                </c:pt>
                <c:pt idx="242">
                  <c:v>4.050803274705798</c:v>
                </c:pt>
                <c:pt idx="243">
                  <c:v>3.8831588403436634</c:v>
                </c:pt>
                <c:pt idx="244">
                  <c:v>3.7224474986466527</c:v>
                </c:pt>
                <c:pt idx="245">
                  <c:v>3.568382925765654</c:v>
                </c:pt>
                <c:pt idx="246">
                  <c:v>3.4206905900847326</c:v>
                </c:pt>
                <c:pt idx="247">
                  <c:v>3.2791072692666257</c:v>
                </c:pt>
                <c:pt idx="248">
                  <c:v>3.143380586682997</c:v>
                </c:pt>
                <c:pt idx="249">
                  <c:v>3.0132685666741192</c:v>
                </c:pt>
                <c:pt idx="250">
                  <c:v>2.8885392080629453</c:v>
                </c:pt>
                <c:pt idx="251">
                  <c:v>2.768970074846091</c:v>
                </c:pt>
                <c:pt idx="252">
                  <c:v>2.654347903634475</c:v>
                </c:pt>
                <c:pt idx="253">
                  <c:v>2.544468226642725</c:v>
                </c:pt>
                <c:pt idx="254">
                  <c:v>2.4391350108392054</c:v>
                </c:pt>
                <c:pt idx="255">
                  <c:v>2.3381603110711113</c:v>
                </c:pt>
                <c:pt idx="256">
                  <c:v>2.2413639374985634</c:v>
                </c:pt>
                <c:pt idx="257">
                  <c:v>2.1485731371028014</c:v>
                </c:pt>
                <c:pt idx="258">
                  <c:v>2.0596222873235353</c:v>
                </c:pt>
                <c:pt idx="259">
                  <c:v>1.974352603050694</c:v>
                </c:pt>
                <c:pt idx="260">
                  <c:v>1.8926118550785176</c:v>
                </c:pt>
                <c:pt idx="261">
                  <c:v>1.8142541002599806</c:v>
                </c:pt>
                <c:pt idx="262">
                  <c:v>1.7391394227237766</c:v>
                </c:pt>
                <c:pt idx="263">
                  <c:v>1.667133685415496</c:v>
                </c:pt>
                <c:pt idx="264">
                  <c:v>1.5981082924529908</c:v>
                </c:pt>
                <c:pt idx="265">
                  <c:v>1.5319399603654966</c:v>
                </c:pt>
                <c:pt idx="266">
                  <c:v>1.4685104994153106</c:v>
                </c:pt>
                <c:pt idx="267">
                  <c:v>1.4077066036549317</c:v>
                </c:pt>
                <c:pt idx="268">
                  <c:v>1.349419649414763</c:v>
                </c:pt>
                <c:pt idx="269">
                  <c:v>1.293545502217238</c:v>
                </c:pt>
                <c:pt idx="270">
                  <c:v>1.2399843318627726</c:v>
                </c:pt>
                <c:pt idx="271">
                  <c:v>1.1886404344996218</c:v>
                </c:pt>
                <c:pt idx="272">
                  <c:v>1.1394220627660119</c:v>
                </c:pt>
                <c:pt idx="273">
                  <c:v>1.0922412622389905</c:v>
                </c:pt>
                <c:pt idx="274">
                  <c:v>1.0470137150310375</c:v>
                </c:pt>
                <c:pt idx="275">
                  <c:v>1.0036585896555434</c:v>
                </c:pt>
                <c:pt idx="276">
                  <c:v>0.9620983970875303</c:v>
                </c:pt>
                <c:pt idx="277">
                  <c:v>0.9222588527079842</c:v>
                </c:pt>
                <c:pt idx="278">
                  <c:v>0.8840687441359492</c:v>
                </c:pt>
                <c:pt idx="279">
                  <c:v>0.8474598041389747</c:v>
                </c:pt>
                <c:pt idx="280">
                  <c:v>0.8123665892809555</c:v>
                </c:pt>
                <c:pt idx="281">
                  <c:v>0.7787263628918096</c:v>
                </c:pt>
                <c:pt idx="282">
                  <c:v>0.7464789835671409</c:v>
                </c:pt>
                <c:pt idx="283">
                  <c:v>0.7155667977268503</c:v>
                </c:pt>
                <c:pt idx="284">
                  <c:v>0.6859345370042552</c:v>
                </c:pt>
                <c:pt idx="285">
                  <c:v>0.6575292195401563</c:v>
                </c:pt>
                <c:pt idx="286">
                  <c:v>0.630300055514228</c:v>
                </c:pt>
                <c:pt idx="287">
                  <c:v>0.6041983565881001</c:v>
                </c:pt>
                <c:pt idx="288">
                  <c:v>0.5791774489376136</c:v>
                </c:pt>
                <c:pt idx="289">
                  <c:v>0.555192590042252</c:v>
                </c:pt>
                <c:pt idx="290">
                  <c:v>0.5322008889590044</c:v>
                </c:pt>
                <c:pt idx="291">
                  <c:v>0.5101612294397788</c:v>
                </c:pt>
                <c:pt idx="292">
                  <c:v>0.4890341969594681</c:v>
                </c:pt>
                <c:pt idx="293">
                  <c:v>0.4687820080612696</c:v>
                </c:pt>
                <c:pt idx="294">
                  <c:v>0.4493684429048838</c:v>
                </c:pt>
                <c:pt idx="295">
                  <c:v>0.43075878084233427</c:v>
                </c:pt>
                <c:pt idx="296">
                  <c:v>0.4129197380631876</c:v>
                </c:pt>
                <c:pt idx="297">
                  <c:v>0.39581940858732084</c:v>
                </c:pt>
                <c:pt idx="298">
                  <c:v>0.3794272068516082</c:v>
                </c:pt>
                <c:pt idx="299">
                  <c:v>0.363713813371934</c:v>
                </c:pt>
                <c:pt idx="300">
                  <c:v>0.3486511222744579</c:v>
                </c:pt>
              </c:numCache>
            </c:numRef>
          </c:yVal>
          <c:smooth val="0"/>
        </c:ser>
        <c:ser>
          <c:idx val="1"/>
          <c:order val="1"/>
          <c:tx>
            <c:v>Well Maximum (OFP)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Calcs!$D$43:$D$343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Calcs!$J$43:$J$343</c:f>
              <c:numCache>
                <c:ptCount val="301"/>
                <c:pt idx="0">
                  <c:v>195.64386650604524</c:v>
                </c:pt>
                <c:pt idx="1">
                  <c:v>194.39317338314473</c:v>
                </c:pt>
                <c:pt idx="2">
                  <c:v>193.1417769029486</c:v>
                </c:pt>
                <c:pt idx="3">
                  <c:v>191.88967041489596</c:v>
                </c:pt>
                <c:pt idx="4">
                  <c:v>190.6368471637984</c:v>
                </c:pt>
                <c:pt idx="5">
                  <c:v>189.38330028773512</c:v>
                </c:pt>
                <c:pt idx="6">
                  <c:v>188.12902281584343</c:v>
                </c:pt>
                <c:pt idx="7">
                  <c:v>186.87400766608005</c:v>
                </c:pt>
                <c:pt idx="8">
                  <c:v>185.6182476429222</c:v>
                </c:pt>
                <c:pt idx="9">
                  <c:v>184.36173543500718</c:v>
                </c:pt>
                <c:pt idx="10">
                  <c:v>183.1044636127044</c:v>
                </c:pt>
                <c:pt idx="11">
                  <c:v>181.84642462564696</c:v>
                </c:pt>
                <c:pt idx="12">
                  <c:v>180.58761080016558</c:v>
                </c:pt>
                <c:pt idx="13">
                  <c:v>179.32801433668527</c:v>
                </c:pt>
                <c:pt idx="14">
                  <c:v>178.06762730704395</c:v>
                </c:pt>
                <c:pt idx="15">
                  <c:v>176.80644165173175</c:v>
                </c:pt>
                <c:pt idx="16">
                  <c:v>175.544449177067</c:v>
                </c:pt>
                <c:pt idx="17">
                  <c:v>174.2816415522937</c:v>
                </c:pt>
                <c:pt idx="18">
                  <c:v>173.01801030660994</c:v>
                </c:pt>
                <c:pt idx="19">
                  <c:v>171.75354682609023</c:v>
                </c:pt>
                <c:pt idx="20">
                  <c:v>170.48824235056586</c:v>
                </c:pt>
                <c:pt idx="21">
                  <c:v>169.22208797037385</c:v>
                </c:pt>
                <c:pt idx="22">
                  <c:v>167.95507462305596</c:v>
                </c:pt>
                <c:pt idx="23">
                  <c:v>166.6871930899489</c:v>
                </c:pt>
                <c:pt idx="24">
                  <c:v>165.4184339926774</c:v>
                </c:pt>
                <c:pt idx="25">
                  <c:v>164.14878778956057</c:v>
                </c:pt>
                <c:pt idx="26">
                  <c:v>162.8782447719101</c:v>
                </c:pt>
                <c:pt idx="27">
                  <c:v>161.60679506022666</c:v>
                </c:pt>
                <c:pt idx="28">
                  <c:v>160.33442860029254</c:v>
                </c:pt>
                <c:pt idx="29">
                  <c:v>159.06113515914132</c:v>
                </c:pt>
                <c:pt idx="30">
                  <c:v>157.78690432093492</c:v>
                </c:pt>
                <c:pt idx="31">
                  <c:v>156.5117254826977</c:v>
                </c:pt>
                <c:pt idx="32">
                  <c:v>155.23558784993855</c:v>
                </c:pt>
                <c:pt idx="33">
                  <c:v>153.95848043215588</c:v>
                </c:pt>
                <c:pt idx="34">
                  <c:v>152.68039203818253</c:v>
                </c:pt>
                <c:pt idx="35">
                  <c:v>151.40131127143377</c:v>
                </c:pt>
                <c:pt idx="36">
                  <c:v>150.12122652498024</c:v>
                </c:pt>
                <c:pt idx="37">
                  <c:v>148.84012597648797</c:v>
                </c:pt>
                <c:pt idx="38">
                  <c:v>147.5579975830123</c:v>
                </c:pt>
                <c:pt idx="39">
                  <c:v>146.27482907563012</c:v>
                </c:pt>
                <c:pt idx="40">
                  <c:v>144.99060795390199</c:v>
                </c:pt>
                <c:pt idx="41">
                  <c:v>143.70532148018393</c:v>
                </c:pt>
                <c:pt idx="42">
                  <c:v>142.41895667374675</c:v>
                </c:pt>
                <c:pt idx="43">
                  <c:v>141.1315003047281</c:v>
                </c:pt>
                <c:pt idx="44">
                  <c:v>139.84293888788577</c:v>
                </c:pt>
                <c:pt idx="45">
                  <c:v>138.55325867616753</c:v>
                </c:pt>
                <c:pt idx="46">
                  <c:v>137.26244565406793</c:v>
                </c:pt>
                <c:pt idx="47">
                  <c:v>135.9704855307873</c:v>
                </c:pt>
                <c:pt idx="48">
                  <c:v>134.67736373316714</c:v>
                </c:pt>
                <c:pt idx="49">
                  <c:v>133.38306539838993</c:v>
                </c:pt>
                <c:pt idx="50">
                  <c:v>132.08757536647</c:v>
                </c:pt>
                <c:pt idx="51">
                  <c:v>130.79087817247287</c:v>
                </c:pt>
                <c:pt idx="52">
                  <c:v>129.49295803850472</c:v>
                </c:pt>
                <c:pt idx="53">
                  <c:v>128.19379886541842</c:v>
                </c:pt>
                <c:pt idx="54">
                  <c:v>126.89338422426614</c:v>
                </c:pt>
                <c:pt idx="55">
                  <c:v>125.5916973474458</c:v>
                </c:pt>
                <c:pt idx="56">
                  <c:v>124.28872111958168</c:v>
                </c:pt>
                <c:pt idx="57">
                  <c:v>122.98443806805952</c:v>
                </c:pt>
                <c:pt idx="58">
                  <c:v>121.67883035328279</c:v>
                </c:pt>
                <c:pt idx="59">
                  <c:v>120.37187975855669</c:v>
                </c:pt>
                <c:pt idx="60">
                  <c:v>119.06356767964937</c:v>
                </c:pt>
                <c:pt idx="61">
                  <c:v>117.75387511399875</c:v>
                </c:pt>
                <c:pt idx="62">
                  <c:v>116.44278264951299</c:v>
                </c:pt>
                <c:pt idx="63">
                  <c:v>115.13027045300652</c:v>
                </c:pt>
                <c:pt idx="64">
                  <c:v>113.8163182582095</c:v>
                </c:pt>
                <c:pt idx="65">
                  <c:v>112.50090535337192</c:v>
                </c:pt>
                <c:pt idx="66">
                  <c:v>111.18401056839707</c:v>
                </c:pt>
                <c:pt idx="67">
                  <c:v>109.865612261527</c:v>
                </c:pt>
                <c:pt idx="68">
                  <c:v>108.54568830555145</c:v>
                </c:pt>
                <c:pt idx="69">
                  <c:v>107.22421607348598</c:v>
                </c:pt>
                <c:pt idx="70">
                  <c:v>105.90117242375074</c:v>
                </c:pt>
                <c:pt idx="71">
                  <c:v>104.5765336847745</c:v>
                </c:pt>
                <c:pt idx="72">
                  <c:v>103.25027563903892</c:v>
                </c:pt>
                <c:pt idx="73">
                  <c:v>101.92237350651742</c:v>
                </c:pt>
                <c:pt idx="74">
                  <c:v>100.5928019274795</c:v>
                </c:pt>
                <c:pt idx="75">
                  <c:v>99.26153494463699</c:v>
                </c:pt>
                <c:pt idx="76">
                  <c:v>97.92854598460272</c:v>
                </c:pt>
                <c:pt idx="77">
                  <c:v>96.59380783863719</c:v>
                </c:pt>
                <c:pt idx="78">
                  <c:v>95.2572926426225</c:v>
                </c:pt>
                <c:pt idx="79">
                  <c:v>93.91897185625432</c:v>
                </c:pt>
                <c:pt idx="80">
                  <c:v>92.5788162414038</c:v>
                </c:pt>
                <c:pt idx="81">
                  <c:v>91.23679583962159</c:v>
                </c:pt>
                <c:pt idx="82">
                  <c:v>89.89287994870281</c:v>
                </c:pt>
                <c:pt idx="83">
                  <c:v>88.54703709832351</c:v>
                </c:pt>
                <c:pt idx="84">
                  <c:v>87.19923502465335</c:v>
                </c:pt>
                <c:pt idx="85">
                  <c:v>85.84944064393694</c:v>
                </c:pt>
                <c:pt idx="86">
                  <c:v>84.4976200249383</c:v>
                </c:pt>
                <c:pt idx="87">
                  <c:v>83.1437383602486</c:v>
                </c:pt>
                <c:pt idx="88">
                  <c:v>81.7877599363577</c:v>
                </c:pt>
                <c:pt idx="89">
                  <c:v>80.4296481024369</c:v>
                </c:pt>
                <c:pt idx="90">
                  <c:v>79.06936523778424</c:v>
                </c:pt>
                <c:pt idx="91">
                  <c:v>77.70687271782069</c:v>
                </c:pt>
                <c:pt idx="92">
                  <c:v>76.3421308786157</c:v>
                </c:pt>
                <c:pt idx="93">
                  <c:v>74.97509897979658</c:v>
                </c:pt>
                <c:pt idx="94">
                  <c:v>73.60573516583166</c:v>
                </c:pt>
                <c:pt idx="95">
                  <c:v>72.23399642550919</c:v>
                </c:pt>
                <c:pt idx="96">
                  <c:v>70.85983854961393</c:v>
                </c:pt>
                <c:pt idx="97">
                  <c:v>69.48321608658436</c:v>
                </c:pt>
                <c:pt idx="98">
                  <c:v>68.10408229617035</c:v>
                </c:pt>
                <c:pt idx="99">
                  <c:v>66.72238910084428</c:v>
                </c:pt>
                <c:pt idx="100">
                  <c:v>65.33808703492784</c:v>
                </c:pt>
                <c:pt idx="101">
                  <c:v>63.95112519128462</c:v>
                </c:pt>
                <c:pt idx="102">
                  <c:v>62.56145116538998</c:v>
                </c:pt>
                <c:pt idx="103">
                  <c:v>61.16901099669839</c:v>
                </c:pt>
                <c:pt idx="104">
                  <c:v>59.773749107070586</c:v>
                </c:pt>
                <c:pt idx="105">
                  <c:v>58.37560823613626</c:v>
                </c:pt>
                <c:pt idx="106">
                  <c:v>56.97452937338923</c:v>
                </c:pt>
                <c:pt idx="107">
                  <c:v>55.57045168679752</c:v>
                </c:pt>
                <c:pt idx="108">
                  <c:v>54.16331244774405</c:v>
                </c:pt>
                <c:pt idx="109">
                  <c:v>52.753046952021755</c:v>
                </c:pt>
                <c:pt idx="110">
                  <c:v>51.33958843668203</c:v>
                </c:pt>
                <c:pt idx="111">
                  <c:v>49.92286799242461</c:v>
                </c:pt>
                <c:pt idx="112">
                  <c:v>48.50281447127583</c:v>
                </c:pt>
                <c:pt idx="113">
                  <c:v>47.07935438920378</c:v>
                </c:pt>
                <c:pt idx="114">
                  <c:v>45.65241182337126</c:v>
                </c:pt>
                <c:pt idx="115">
                  <c:v>44.221908303635075</c:v>
                </c:pt>
                <c:pt idx="116">
                  <c:v>42.78776269793175</c:v>
                </c:pt>
                <c:pt idx="117">
                  <c:v>41.34989109106689</c:v>
                </c:pt>
                <c:pt idx="118">
                  <c:v>39.90820665653171</c:v>
                </c:pt>
                <c:pt idx="119">
                  <c:v>38.462619520767255</c:v>
                </c:pt>
                <c:pt idx="120">
                  <c:v>37.01303661939204</c:v>
                </c:pt>
                <c:pt idx="121">
                  <c:v>35.61422317159292</c:v>
                </c:pt>
                <c:pt idx="122">
                  <c:v>34.2646140094216</c:v>
                </c:pt>
                <c:pt idx="123">
                  <c:v>32.96268287161176</c:v>
                </c:pt>
                <c:pt idx="124">
                  <c:v>31.70694162901318</c:v>
                </c:pt>
                <c:pt idx="125">
                  <c:v>30.49593954391216</c:v>
                </c:pt>
                <c:pt idx="126">
                  <c:v>29.328262559998752</c:v>
                </c:pt>
                <c:pt idx="127">
                  <c:v>28.202532619717083</c:v>
                </c:pt>
                <c:pt idx="128">
                  <c:v>27.117407006087966</c:v>
                </c:pt>
                <c:pt idx="129">
                  <c:v>26.071577706040806</c:v>
                </c:pt>
                <c:pt idx="130">
                  <c:v>25.063770792613024</c:v>
                </c:pt>
                <c:pt idx="131">
                  <c:v>24.09274582344522</c:v>
                </c:pt>
                <c:pt idx="132">
                  <c:v>23.157295253296958</c:v>
                </c:pt>
                <c:pt idx="133">
                  <c:v>22.256243858337065</c:v>
                </c:pt>
                <c:pt idx="134">
                  <c:v>21.38844817036696</c:v>
                </c:pt>
                <c:pt idx="135">
                  <c:v>20.552795919133438</c:v>
                </c:pt>
                <c:pt idx="136">
                  <c:v>19.748205481187732</c:v>
                </c:pt>
                <c:pt idx="137">
                  <c:v>18.973625333946913</c:v>
                </c:pt>
                <c:pt idx="138">
                  <c:v>18.228033513716436</c:v>
                </c:pt>
                <c:pt idx="139">
                  <c:v>17.510437076687964</c:v>
                </c:pt>
                <c:pt idx="140">
                  <c:v>16.819871562060612</c:v>
                </c:pt>
                <c:pt idx="141">
                  <c:v>16.155400456615997</c:v>
                </c:pt>
                <c:pt idx="142">
                  <c:v>15.516114660194306</c:v>
                </c:pt>
                <c:pt idx="143">
                  <c:v>14.901131951713221</c:v>
                </c:pt>
                <c:pt idx="144">
                  <c:v>14.309596455413258</c:v>
                </c:pt>
                <c:pt idx="145">
                  <c:v>13.740678107273808</c:v>
                </c:pt>
                <c:pt idx="146">
                  <c:v>13.193572121474556</c:v>
                </c:pt>
                <c:pt idx="147">
                  <c:v>12.667498457028126</c:v>
                </c:pt>
                <c:pt idx="148">
                  <c:v>12.161701284715583</c:v>
                </c:pt>
                <c:pt idx="149">
                  <c:v>11.675448454506471</c:v>
                </c:pt>
                <c:pt idx="150">
                  <c:v>11.20803096380498</c:v>
                </c:pt>
                <c:pt idx="151">
                  <c:v>10.758762426817281</c:v>
                </c:pt>
                <c:pt idx="152">
                  <c:v>10.32697854542334</c:v>
                </c:pt>
                <c:pt idx="153">
                  <c:v>9.912036581973533</c:v>
                </c:pt>
                <c:pt idx="154">
                  <c:v>9.513314834459825</c:v>
                </c:pt>
                <c:pt idx="155">
                  <c:v>9.130212114465062</c:v>
                </c:pt>
                <c:pt idx="156">
                  <c:v>8.762147228424645</c:v>
                </c:pt>
                <c:pt idx="157">
                  <c:v>8.408558462626896</c:v>
                </c:pt>
                <c:pt idx="158">
                  <c:v>8.068903072433748</c:v>
                </c:pt>
                <c:pt idx="159">
                  <c:v>7.742656776184685</c:v>
                </c:pt>
                <c:pt idx="160">
                  <c:v>7.429313254214072</c:v>
                </c:pt>
                <c:pt idx="161">
                  <c:v>7.128383653478491</c:v>
                </c:pt>
                <c:pt idx="162">
                  <c:v>6.839396098131779</c:v>
                </c:pt>
                <c:pt idx="163">
                  <c:v>6.561895206504772</c:v>
                </c:pt>
                <c:pt idx="164">
                  <c:v>6.29544161483975</c:v>
                </c:pt>
                <c:pt idx="165">
                  <c:v>6.039611508130858</c:v>
                </c:pt>
                <c:pt idx="166">
                  <c:v>5.793996158412523</c:v>
                </c:pt>
                <c:pt idx="167">
                  <c:v>5.558201470746585</c:v>
                </c:pt>
                <c:pt idx="168">
                  <c:v>5.331847537228606</c:v>
                </c:pt>
                <c:pt idx="169">
                  <c:v>5.114568199225468</c:v>
                </c:pt>
                <c:pt idx="170">
                  <c:v>4.906010618069335</c:v>
                </c:pt>
                <c:pt idx="171">
                  <c:v>4.705834854358559</c:v>
                </c:pt>
                <c:pt idx="172">
                  <c:v>4.51371345609333</c:v>
                </c:pt>
                <c:pt idx="173">
                  <c:v>4.329331055691653</c:v>
                </c:pt>
                <c:pt idx="174">
                  <c:v>4.152383976075449</c:v>
                </c:pt>
                <c:pt idx="175">
                  <c:v>3.9825798458203048</c:v>
                </c:pt>
                <c:pt idx="176">
                  <c:v>3.8196372235104317</c:v>
                </c:pt>
                <c:pt idx="177">
                  <c:v>3.6632852312725936</c:v>
                </c:pt>
                <c:pt idx="178">
                  <c:v>3.5132631975345374</c:v>
                </c:pt>
                <c:pt idx="179">
                  <c:v>3.3693203089806487</c:v>
                </c:pt>
                <c:pt idx="180">
                  <c:v>3.231215271692225</c:v>
                </c:pt>
                <c:pt idx="181">
                  <c:v>3.098715981415607</c:v>
                </c:pt>
                <c:pt idx="182">
                  <c:v>2.9715992029256086</c:v>
                </c:pt>
                <c:pt idx="183">
                  <c:v>2.8496502583719687</c:v>
                </c:pt>
                <c:pt idx="184">
                  <c:v>2.7326627245365405</c:v>
                </c:pt>
                <c:pt idx="185">
                  <c:v>2.620438138926464</c:v>
                </c:pt>
                <c:pt idx="186">
                  <c:v>2.5127857145186514</c:v>
                </c:pt>
                <c:pt idx="187">
                  <c:v>2.4095220631207837</c:v>
                </c:pt>
                <c:pt idx="188">
                  <c:v>2.310470927147707</c:v>
                </c:pt>
                <c:pt idx="189">
                  <c:v>2.2154629197148274</c:v>
                </c:pt>
                <c:pt idx="190">
                  <c:v>2.124335272852389</c:v>
                </c:pt>
                <c:pt idx="191">
                  <c:v>2.0369315937652606</c:v>
                </c:pt>
                <c:pt idx="192">
                  <c:v>1.9531016288687166</c:v>
                </c:pt>
                <c:pt idx="193">
                  <c:v>1.8727010355586233</c:v>
                </c:pt>
                <c:pt idx="194">
                  <c:v>1.7955911614457558</c:v>
                </c:pt>
                <c:pt idx="195">
                  <c:v>1.7216388309321948</c:v>
                </c:pt>
                <c:pt idx="196">
                  <c:v>1.650716138963771</c:v>
                </c:pt>
                <c:pt idx="197">
                  <c:v>1.5827002517530067</c:v>
                </c:pt>
                <c:pt idx="198">
                  <c:v>1.5174732143092828</c:v>
                </c:pt>
                <c:pt idx="199">
                  <c:v>1.4549217646263708</c:v>
                </c:pt>
                <c:pt idx="200">
                  <c:v>1.3949371543125504</c:v>
                </c:pt>
                <c:pt idx="201">
                  <c:v>1.3374149754839733</c:v>
                </c:pt>
                <c:pt idx="202">
                  <c:v>1.2822549938000087</c:v>
                </c:pt>
                <c:pt idx="203">
                  <c:v>1.2293609874153029</c:v>
                </c:pt>
                <c:pt idx="204">
                  <c:v>1.1786405916804596</c:v>
                </c:pt>
                <c:pt idx="205">
                  <c:v>1.1300051494572827</c:v>
                </c:pt>
                <c:pt idx="206">
                  <c:v>1.083369566832377</c:v>
                </c:pt>
                <c:pt idx="207">
                  <c:v>1.0386521741132524</c:v>
                </c:pt>
                <c:pt idx="208">
                  <c:v>0.9957745918837765</c:v>
                </c:pt>
                <c:pt idx="209">
                  <c:v>0.9546616020225974</c:v>
                </c:pt>
                <c:pt idx="210">
                  <c:v>0.9152410234879216</c:v>
                </c:pt>
                <c:pt idx="211">
                  <c:v>0.8774435927162407</c:v>
                </c:pt>
                <c:pt idx="212">
                  <c:v>0.8412028484876597</c:v>
                </c:pt>
                <c:pt idx="213">
                  <c:v>0.8064550211274627</c:v>
                </c:pt>
                <c:pt idx="214">
                  <c:v>0.7731389258800105</c:v>
                </c:pt>
                <c:pt idx="215">
                  <c:v>0.7411958603046814</c:v>
                </c:pt>
                <c:pt idx="216">
                  <c:v>0.7105695055890907</c:v>
                </c:pt>
                <c:pt idx="217">
                  <c:v>0.6812058316162598</c:v>
                </c:pt>
                <c:pt idx="218">
                  <c:v>0.6530530056526723</c:v>
                </c:pt>
                <c:pt idx="219">
                  <c:v>0.6260613045801485</c:v>
                </c:pt>
                <c:pt idx="220">
                  <c:v>0.6001830304582187</c:v>
                </c:pt>
                <c:pt idx="221">
                  <c:v>0.5753724293904299</c:v>
                </c:pt>
                <c:pt idx="222">
                  <c:v>0.5515856135161449</c:v>
                </c:pt>
                <c:pt idx="223">
                  <c:v>0.5287804860414272</c:v>
                </c:pt>
                <c:pt idx="224">
                  <c:v>0.506916669175369</c:v>
                </c:pt>
                <c:pt idx="225">
                  <c:v>0.4859554349112341</c:v>
                </c:pt>
                <c:pt idx="226">
                  <c:v>0.465859638485171</c:v>
                </c:pt>
                <c:pt idx="227">
                  <c:v>0.4465936544811345</c:v>
                </c:pt>
                <c:pt idx="228">
                  <c:v>0.42812331541610643</c:v>
                </c:pt>
                <c:pt idx="229">
                  <c:v>0.4104158527752833</c:v>
                </c:pt>
                <c:pt idx="230">
                  <c:v>0.39343984036198887</c:v>
                </c:pt>
                <c:pt idx="231">
                  <c:v>0.3771651398943981</c:v>
                </c:pt>
                <c:pt idx="232">
                  <c:v>0.36156284875477596</c:v>
                </c:pt>
                <c:pt idx="233">
                  <c:v>0.34660524983751456</c:v>
                </c:pt>
                <c:pt idx="234">
                  <c:v>0.33226576335174607</c:v>
                </c:pt>
                <c:pt idx="235">
                  <c:v>0.31851890059839766</c:v>
                </c:pt>
                <c:pt idx="236">
                  <c:v>0.3053402195435563</c:v>
                </c:pt>
                <c:pt idx="237">
                  <c:v>0.29270628220685735</c:v>
                </c:pt>
                <c:pt idx="238">
                  <c:v>0.2805946137279232</c:v>
                </c:pt>
                <c:pt idx="239">
                  <c:v>0.2689836631026319</c:v>
                </c:pt>
                <c:pt idx="240">
                  <c:v>0.2578527654739901</c:v>
                </c:pt>
                <c:pt idx="241">
                  <c:v>0.24718210594027204</c:v>
                </c:pt>
                <c:pt idx="242">
                  <c:v>0.23695268485249088</c:v>
                </c:pt>
                <c:pt idx="243">
                  <c:v>0.22714628446007243</c:v>
                </c:pt>
                <c:pt idx="244">
                  <c:v>0.2177454369444353</c:v>
                </c:pt>
                <c:pt idx="245">
                  <c:v>0.20873339372506758</c:v>
                </c:pt>
                <c:pt idx="246">
                  <c:v>0.20009409601089473</c:v>
                </c:pt>
                <c:pt idx="247">
                  <c:v>0.19181214654974285</c:v>
                </c:pt>
                <c:pt idx="248">
                  <c:v>0.18387278251171796</c:v>
                </c:pt>
                <c:pt idx="249">
                  <c:v>0.17626184947401724</c:v>
                </c:pt>
                <c:pt idx="250">
                  <c:v>0.1689657764735348</c:v>
                </c:pt>
                <c:pt idx="251">
                  <c:v>0.16197155206423502</c:v>
                </c:pt>
                <c:pt idx="252">
                  <c:v>0.15526670135430098</c:v>
                </c:pt>
                <c:pt idx="253">
                  <c:v>0.14883926395281163</c:v>
                </c:pt>
                <c:pt idx="254">
                  <c:v>0.1426777728617382</c:v>
                </c:pt>
                <c:pt idx="255">
                  <c:v>0.13677123418541562</c:v>
                </c:pt>
                <c:pt idx="256">
                  <c:v>0.13110910767702186</c:v>
                </c:pt>
                <c:pt idx="257">
                  <c:v>0.12568128810832552</c:v>
                </c:pt>
                <c:pt idx="258">
                  <c:v>0.1204780873489308</c:v>
                </c:pt>
                <c:pt idx="259">
                  <c:v>0.11549021722669156</c:v>
                </c:pt>
                <c:pt idx="260">
                  <c:v>0.11070877305861734</c:v>
                </c:pt>
                <c:pt idx="261">
                  <c:v>0.10612521786619343</c:v>
                </c:pt>
                <c:pt idx="262">
                  <c:v>0.1017313672378078</c:v>
                </c:pt>
                <c:pt idx="263">
                  <c:v>0.0975193747950942</c:v>
                </c:pt>
                <c:pt idx="264">
                  <c:v>0.0934817182918537</c:v>
                </c:pt>
                <c:pt idx="265">
                  <c:v>0.08961118623263349</c:v>
                </c:pt>
                <c:pt idx="266">
                  <c:v>0.08590086508108748</c:v>
                </c:pt>
                <c:pt idx="267">
                  <c:v>0.08234412697931946</c:v>
                </c:pt>
                <c:pt idx="268">
                  <c:v>0.07893461796037425</c:v>
                </c:pt>
                <c:pt idx="269">
                  <c:v>0.07566624665363425</c:v>
                </c:pt>
                <c:pt idx="270">
                  <c:v>0.07253317346822907</c:v>
                </c:pt>
                <c:pt idx="271">
                  <c:v>0.06952980018497011</c:v>
                </c:pt>
                <c:pt idx="272">
                  <c:v>0.06665076002047488</c:v>
                </c:pt>
                <c:pt idx="273">
                  <c:v>0.06389090806020424</c:v>
                </c:pt>
                <c:pt idx="274">
                  <c:v>0.06124531210960958</c:v>
                </c:pt>
                <c:pt idx="275">
                  <c:v>0.058709243911978876</c:v>
                </c:pt>
                <c:pt idx="276">
                  <c:v>0.05627817072867489</c:v>
                </c:pt>
                <c:pt idx="277">
                  <c:v>0.0539477472635366</c:v>
                </c:pt>
                <c:pt idx="278">
                  <c:v>0.05171380793168666</c:v>
                </c:pt>
                <c:pt idx="279">
                  <c:v>0.04957235942539827</c:v>
                </c:pt>
                <c:pt idx="280">
                  <c:v>0.047519573615572214</c:v>
                </c:pt>
                <c:pt idx="281">
                  <c:v>0.0455517807060208</c:v>
                </c:pt>
                <c:pt idx="282">
                  <c:v>0.04366546271122952</c:v>
                </c:pt>
                <c:pt idx="283">
                  <c:v>0.04185724717154796</c:v>
                </c:pt>
                <c:pt idx="284">
                  <c:v>0.040123901150942234</c:v>
                </c:pt>
                <c:pt idx="285">
                  <c:v>0.03846232546316845</c:v>
                </c:pt>
                <c:pt idx="286">
                  <c:v>0.03686954914580923</c:v>
                </c:pt>
                <c:pt idx="287">
                  <c:v>0.035342724163125616</c:v>
                </c:pt>
                <c:pt idx="288">
                  <c:v>0.03387912031885856</c:v>
                </c:pt>
                <c:pt idx="289">
                  <c:v>0.03247612038880719</c:v>
                </c:pt>
                <c:pt idx="290">
                  <c:v>0.031131215457229862</c:v>
                </c:pt>
                <c:pt idx="291">
                  <c:v>0.029842000419579198</c:v>
                </c:pt>
                <c:pt idx="292">
                  <c:v>0.0286061697139918</c:v>
                </c:pt>
                <c:pt idx="293">
                  <c:v>0.027421513188326165</c:v>
                </c:pt>
                <c:pt idx="294">
                  <c:v>0.026285912154553805</c:v>
                </c:pt>
                <c:pt idx="295">
                  <c:v>0.025197335620251747</c:v>
                </c:pt>
                <c:pt idx="296">
                  <c:v>0.02415383664114513</c:v>
                </c:pt>
                <c:pt idx="297">
                  <c:v>0.023153548869465298</c:v>
                </c:pt>
                <c:pt idx="298">
                  <c:v>0.022194683195544643</c:v>
                </c:pt>
                <c:pt idx="299">
                  <c:v>0.021275524569303324</c:v>
                </c:pt>
                <c:pt idx="300">
                  <c:v>0.02039442893107836</c:v>
                </c:pt>
              </c:numCache>
            </c:numRef>
          </c:yVal>
          <c:smooth val="1"/>
        </c:ser>
        <c:ser>
          <c:idx val="2"/>
          <c:order val="2"/>
          <c:tx>
            <c:v>Well Count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Calcs!$D$43:$D$343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Calcs!$K$43:$K$343</c:f>
              <c:numCache>
                <c:ptCount val="301"/>
                <c:pt idx="0">
                  <c:v>3.3608732965570636</c:v>
                </c:pt>
                <c:pt idx="1">
                  <c:v>3.3824965925081982</c:v>
                </c:pt>
                <c:pt idx="2">
                  <c:v>3.4044123292173363</c:v>
                </c:pt>
                <c:pt idx="3">
                  <c:v>3.426626587838985</c:v>
                </c:pt>
                <c:pt idx="4">
                  <c:v>3.4491456208902673</c:v>
                </c:pt>
                <c:pt idx="5">
                  <c:v>3.4719758583588574</c:v>
                </c:pt>
                <c:pt idx="6">
                  <c:v>3.495123914075674</c:v>
                </c:pt>
                <c:pt idx="7">
                  <c:v>3.51859659236437</c:v>
                </c:pt>
                <c:pt idx="8">
                  <c:v>3.5424008949823467</c:v>
                </c:pt>
                <c:pt idx="9">
                  <c:v>3.5665440283683063</c:v>
                </c:pt>
                <c:pt idx="10">
                  <c:v>3.591033411212377</c:v>
                </c:pt>
                <c:pt idx="11">
                  <c:v>3.615876682365116</c:v>
                </c:pt>
                <c:pt idx="12">
                  <c:v>3.6410817091043746</c:v>
                </c:pt>
                <c:pt idx="13">
                  <c:v>3.666656595777797</c:v>
                </c:pt>
                <c:pt idx="14">
                  <c:v>3.6926096928418604</c:v>
                </c:pt>
                <c:pt idx="15">
                  <c:v>3.718949606318838</c:v>
                </c:pt>
                <c:pt idx="16">
                  <c:v>3.7456852076940645</c:v>
                </c:pt>
                <c:pt idx="17">
                  <c:v>3.772825644277899</c:v>
                </c:pt>
                <c:pt idx="18">
                  <c:v>3.8003803500578237</c:v>
                </c:pt>
                <c:pt idx="19">
                  <c:v>3.82835905706874</c:v>
                </c:pt>
                <c:pt idx="20">
                  <c:v>3.8567718073090926</c:v>
                </c:pt>
                <c:pt idx="21">
                  <c:v>3.8856289652356653</c:v>
                </c:pt>
                <c:pt idx="22">
                  <c:v>3.914941230868172</c:v>
                </c:pt>
                <c:pt idx="23">
                  <c:v>3.944719653540025</c:v>
                </c:pt>
                <c:pt idx="24">
                  <c:v>3.974975646332437</c:v>
                </c:pt>
                <c:pt idx="25">
                  <c:v>4.005721001231541</c:v>
                </c:pt>
                <c:pt idx="26">
                  <c:v>4.036967905051617</c:v>
                </c:pt>
                <c:pt idx="27">
                  <c:v>4.068728956169798</c:v>
                </c:pt>
                <c:pt idx="28">
                  <c:v>4.101017182120938</c:v>
                </c:pt>
                <c:pt idx="29">
                  <c:v>4.133846058105123</c:v>
                </c:pt>
                <c:pt idx="30">
                  <c:v>4.167229526462684</c:v>
                </c:pt>
                <c:pt idx="31">
                  <c:v>4.2011820171775724</c:v>
                </c:pt>
                <c:pt idx="32">
                  <c:v>4.2357184694720935</c:v>
                </c:pt>
                <c:pt idx="33">
                  <c:v>4.270854354561487</c:v>
                </c:pt>
                <c:pt idx="34">
                  <c:v>4.306605699642855</c:v>
                </c:pt>
                <c:pt idx="35">
                  <c:v>4.342989113195384</c:v>
                </c:pt>
                <c:pt idx="36">
                  <c:v>4.3800218116785</c:v>
                </c:pt>
                <c:pt idx="37">
                  <c:v>4.4177216477175785</c:v>
                </c:pt>
                <c:pt idx="38">
                  <c:v>4.456107139875158</c:v>
                </c:pt>
                <c:pt idx="39">
                  <c:v>4.495197504113097</c:v>
                </c:pt>
                <c:pt idx="40">
                  <c:v>4.5350126870589955</c:v>
                </c:pt>
                <c:pt idx="41">
                  <c:v>4.575573401198036</c:v>
                </c:pt>
                <c:pt idx="42">
                  <c:v>4.616901162122831</c:v>
                </c:pt>
                <c:pt idx="43">
                  <c:v>4.65901832798212</c:v>
                </c:pt>
                <c:pt idx="44">
                  <c:v>4.701948141282254</c:v>
                </c:pt>
                <c:pt idx="45">
                  <c:v>4.745714773206157</c:v>
                </c:pt>
                <c:pt idx="46">
                  <c:v>4.790343370629398</c:v>
                </c:pt>
                <c:pt idx="47">
                  <c:v>4.835860106026167</c:v>
                </c:pt>
                <c:pt idx="48">
                  <c:v>4.882292230475334</c:v>
                </c:pt>
                <c:pt idx="49">
                  <c:v>4.9296681299939555</c:v>
                </c:pt>
                <c:pt idx="50">
                  <c:v>4.97801738544332</c:v>
                </c:pt>
                <c:pt idx="51">
                  <c:v>5.0273708362769565</c:v>
                </c:pt>
                <c:pt idx="52">
                  <c:v>5.077760648419388</c:v>
                </c:pt>
                <c:pt idx="53">
                  <c:v>5.129220386593278</c:v>
                </c:pt>
                <c:pt idx="54">
                  <c:v>5.181785091437418</c:v>
                </c:pt>
                <c:pt idx="55">
                  <c:v>5.235491361791958</c:v>
                </c:pt>
                <c:pt idx="56">
                  <c:v>5.2903774425574</c:v>
                </c:pt>
                <c:pt idx="57">
                  <c:v>5.346483318576155</c:v>
                </c:pt>
                <c:pt idx="58">
                  <c:v>5.403850815020616</c:v>
                </c:pt>
                <c:pt idx="59">
                  <c:v>5.462523704824019</c:v>
                </c:pt>
                <c:pt idx="60">
                  <c:v>5.522547823734747</c:v>
                </c:pt>
                <c:pt idx="61">
                  <c:v>5.583971193633982</c:v>
                </c:pt>
                <c:pt idx="62">
                  <c:v>5.646844154819693</c:v>
                </c:pt>
                <c:pt idx="63">
                  <c:v>5.711219508024455</c:v>
                </c:pt>
                <c:pt idx="64">
                  <c:v>5.777152667015873</c:v>
                </c:pt>
                <c:pt idx="65">
                  <c:v>5.844701822709683</c:v>
                </c:pt>
                <c:pt idx="66">
                  <c:v>5.913928119824811</c:v>
                </c:pt>
                <c:pt idx="67">
                  <c:v>5.984895847211323</c:v>
                </c:pt>
                <c:pt idx="68">
                  <c:v>6.057672643103167</c:v>
                </c:pt>
                <c:pt idx="69">
                  <c:v>6.1323297166817445</c:v>
                </c:pt>
                <c:pt idx="70">
                  <c:v>6.208942087480378</c:v>
                </c:pt>
                <c:pt idx="71">
                  <c:v>6.287588844332427</c:v>
                </c:pt>
                <c:pt idx="72">
                  <c:v>6.368353425748422</c:v>
                </c:pt>
                <c:pt idx="73">
                  <c:v>6.451323923822246</c:v>
                </c:pt>
                <c:pt idx="74">
                  <c:v>6.536593414003712</c:v>
                </c:pt>
                <c:pt idx="75">
                  <c:v>6.624260313343748</c:v>
                </c:pt>
                <c:pt idx="76">
                  <c:v>6.7144287701231296</c:v>
                </c:pt>
                <c:pt idx="77">
                  <c:v>6.807209088120564</c:v>
                </c:pt>
                <c:pt idx="78">
                  <c:v>6.902718189170236</c:v>
                </c:pt>
                <c:pt idx="79">
                  <c:v>7.001080118101352</c:v>
                </c:pt>
                <c:pt idx="80">
                  <c:v>7.102426594662753</c:v>
                </c:pt>
                <c:pt idx="81">
                  <c:v>7.206897617614424</c:v>
                </c:pt>
                <c:pt idx="82">
                  <c:v>7.31464212683544</c:v>
                </c:pt>
                <c:pt idx="83">
                  <c:v>7.425818730052027</c:v>
                </c:pt>
                <c:pt idx="84">
                  <c:v>7.54059650167162</c:v>
                </c:pt>
                <c:pt idx="85">
                  <c:v>7.659155862208641</c:v>
                </c:pt>
                <c:pt idx="86">
                  <c:v>7.781689547957449</c:v>
                </c:pt>
                <c:pt idx="87">
                  <c:v>7.90840368190267</c:v>
                </c:pt>
                <c:pt idx="88">
                  <c:v>8.039518958423557</c:v>
                </c:pt>
                <c:pt idx="89">
                  <c:v>8.17527195615593</c:v>
                </c:pt>
                <c:pt idx="90">
                  <c:v>8.315916595484845</c:v>
                </c:pt>
                <c:pt idx="91">
                  <c:v>8.461725759612877</c:v>
                </c:pt>
                <c:pt idx="92">
                  <c:v>8.612993101028637</c:v>
                </c:pt>
                <c:pt idx="93">
                  <c:v>8.770035058606952</c:v>
                </c:pt>
                <c:pt idx="94">
                  <c:v>8.933193114557394</c:v>
                </c:pt>
                <c:pt idx="95">
                  <c:v>9.102836325184086</c:v>
                </c:pt>
                <c:pt idx="96">
                  <c:v>9.279364165005212</c:v>
                </c:pt>
                <c:pt idx="97">
                  <c:v>9.463209730476155</c:v>
                </c:pt>
                <c:pt idx="98">
                  <c:v>9.65484335749308</c:v>
                </c:pt>
                <c:pt idx="99">
                  <c:v>9.854776716426393</c:v>
                </c:pt>
                <c:pt idx="100">
                  <c:v>10.06356745987748</c:v>
                </c:pt>
                <c:pt idx="101">
                  <c:v>10.281824512212843</c:v>
                </c:pt>
                <c:pt idx="102">
                  <c:v>10.51021410671978</c:v>
                </c:pt>
                <c:pt idx="103">
                  <c:v>10.749466696638809</c:v>
                </c:pt>
                <c:pt idx="104">
                  <c:v>11.000384891326203</c:v>
                </c:pt>
                <c:pt idx="105">
                  <c:v>11.263852599454525</c:v>
                </c:pt>
                <c:pt idx="106">
                  <c:v>11.540845599023996</c:v>
                </c:pt>
                <c:pt idx="107">
                  <c:v>11.832443800912275</c:v>
                </c:pt>
                <c:pt idx="108">
                  <c:v>12.139845531229678</c:v>
                </c:pt>
                <c:pt idx="109">
                  <c:v>12.464384231177428</c:v>
                </c:pt>
                <c:pt idx="110">
                  <c:v>12.807548065686003</c:v>
                </c:pt>
                <c:pt idx="111">
                  <c:v>13.171003049646867</c:v>
                </c:pt>
                <c:pt idx="112">
                  <c:v>13.55662045064921</c:v>
                </c:pt>
                <c:pt idx="113">
                  <c:v>13.96650942023385</c:v>
                </c:pt>
                <c:pt idx="114">
                  <c:v>14.403056055818826</c:v>
                </c:pt>
                <c:pt idx="115">
                  <c:v>14.868970422094892</c:v>
                </c:pt>
                <c:pt idx="116">
                  <c:v>15.367343490645423</c:v>
                </c:pt>
                <c:pt idx="117">
                  <c:v>15.901716527553182</c:v>
                </c:pt>
                <c:pt idx="118">
                  <c:v>16.476166224014598</c:v>
                </c:pt>
                <c:pt idx="119">
                  <c:v>17.09540990104217</c:v>
                </c:pt>
                <c:pt idx="120">
                  <c:v>17.09540990104217</c:v>
                </c:pt>
                <c:pt idx="121">
                  <c:v>17.09540990104217</c:v>
                </c:pt>
                <c:pt idx="122">
                  <c:v>17.09540990104217</c:v>
                </c:pt>
                <c:pt idx="123">
                  <c:v>17.09540990104217</c:v>
                </c:pt>
                <c:pt idx="124">
                  <c:v>17.09540990104217</c:v>
                </c:pt>
                <c:pt idx="125">
                  <c:v>17.09540990104217</c:v>
                </c:pt>
                <c:pt idx="126">
                  <c:v>17.09540990104217</c:v>
                </c:pt>
                <c:pt idx="127">
                  <c:v>17.09540990104217</c:v>
                </c:pt>
                <c:pt idx="128">
                  <c:v>17.09540990104217</c:v>
                </c:pt>
                <c:pt idx="129">
                  <c:v>17.09540990104217</c:v>
                </c:pt>
                <c:pt idx="130">
                  <c:v>17.09540990104217</c:v>
                </c:pt>
                <c:pt idx="131">
                  <c:v>17.09540990104217</c:v>
                </c:pt>
                <c:pt idx="132">
                  <c:v>17.09540990104217</c:v>
                </c:pt>
                <c:pt idx="133">
                  <c:v>17.09540990104217</c:v>
                </c:pt>
                <c:pt idx="134">
                  <c:v>17.09540990104217</c:v>
                </c:pt>
                <c:pt idx="135">
                  <c:v>17.09540990104217</c:v>
                </c:pt>
                <c:pt idx="136">
                  <c:v>17.09540990104217</c:v>
                </c:pt>
                <c:pt idx="137">
                  <c:v>17.09540990104217</c:v>
                </c:pt>
                <c:pt idx="138">
                  <c:v>17.09540990104217</c:v>
                </c:pt>
                <c:pt idx="139">
                  <c:v>17.09540990104217</c:v>
                </c:pt>
                <c:pt idx="140">
                  <c:v>17.09540990104217</c:v>
                </c:pt>
                <c:pt idx="141">
                  <c:v>17.09540990104217</c:v>
                </c:pt>
                <c:pt idx="142">
                  <c:v>17.09540990104217</c:v>
                </c:pt>
                <c:pt idx="143">
                  <c:v>17.09540990104217</c:v>
                </c:pt>
                <c:pt idx="144">
                  <c:v>17.09540990104217</c:v>
                </c:pt>
                <c:pt idx="145">
                  <c:v>17.09540990104217</c:v>
                </c:pt>
                <c:pt idx="146">
                  <c:v>17.09540990104217</c:v>
                </c:pt>
                <c:pt idx="147">
                  <c:v>17.09540990104217</c:v>
                </c:pt>
                <c:pt idx="148">
                  <c:v>17.09540990104217</c:v>
                </c:pt>
                <c:pt idx="149">
                  <c:v>17.09540990104217</c:v>
                </c:pt>
                <c:pt idx="150">
                  <c:v>17.09540990104217</c:v>
                </c:pt>
                <c:pt idx="151">
                  <c:v>17.09540990104217</c:v>
                </c:pt>
                <c:pt idx="152">
                  <c:v>17.09540990104217</c:v>
                </c:pt>
                <c:pt idx="153">
                  <c:v>17.09540990104217</c:v>
                </c:pt>
                <c:pt idx="154">
                  <c:v>17.09540990104217</c:v>
                </c:pt>
                <c:pt idx="155">
                  <c:v>17.09540990104217</c:v>
                </c:pt>
                <c:pt idx="156">
                  <c:v>17.09540990104217</c:v>
                </c:pt>
                <c:pt idx="157">
                  <c:v>17.09540990104217</c:v>
                </c:pt>
                <c:pt idx="158">
                  <c:v>17.09540990104217</c:v>
                </c:pt>
                <c:pt idx="159">
                  <c:v>17.09540990104217</c:v>
                </c:pt>
                <c:pt idx="160">
                  <c:v>17.09540990104217</c:v>
                </c:pt>
                <c:pt idx="161">
                  <c:v>17.09540990104217</c:v>
                </c:pt>
                <c:pt idx="162">
                  <c:v>17.09540990104217</c:v>
                </c:pt>
                <c:pt idx="163">
                  <c:v>17.09540990104217</c:v>
                </c:pt>
                <c:pt idx="164">
                  <c:v>17.09540990104217</c:v>
                </c:pt>
                <c:pt idx="165">
                  <c:v>17.09540990104217</c:v>
                </c:pt>
                <c:pt idx="166">
                  <c:v>17.09540990104217</c:v>
                </c:pt>
                <c:pt idx="167">
                  <c:v>17.09540990104217</c:v>
                </c:pt>
                <c:pt idx="168">
                  <c:v>17.09540990104217</c:v>
                </c:pt>
                <c:pt idx="169">
                  <c:v>17.09540990104217</c:v>
                </c:pt>
                <c:pt idx="170">
                  <c:v>17.09540990104217</c:v>
                </c:pt>
                <c:pt idx="171">
                  <c:v>17.09540990104217</c:v>
                </c:pt>
                <c:pt idx="172">
                  <c:v>17.09540990104217</c:v>
                </c:pt>
                <c:pt idx="173">
                  <c:v>17.09540990104217</c:v>
                </c:pt>
                <c:pt idx="174">
                  <c:v>17.09540990104217</c:v>
                </c:pt>
                <c:pt idx="175">
                  <c:v>17.09540990104217</c:v>
                </c:pt>
                <c:pt idx="176">
                  <c:v>17.09540990104217</c:v>
                </c:pt>
                <c:pt idx="177">
                  <c:v>17.09540990104217</c:v>
                </c:pt>
                <c:pt idx="178">
                  <c:v>17.09540990104217</c:v>
                </c:pt>
                <c:pt idx="179">
                  <c:v>17.09540990104217</c:v>
                </c:pt>
                <c:pt idx="180">
                  <c:v>17.09540990104217</c:v>
                </c:pt>
                <c:pt idx="181">
                  <c:v>17.09540990104217</c:v>
                </c:pt>
                <c:pt idx="182">
                  <c:v>17.09540990104217</c:v>
                </c:pt>
                <c:pt idx="183">
                  <c:v>17.09540990104217</c:v>
                </c:pt>
                <c:pt idx="184">
                  <c:v>17.09540990104217</c:v>
                </c:pt>
                <c:pt idx="185">
                  <c:v>17.09540990104217</c:v>
                </c:pt>
                <c:pt idx="186">
                  <c:v>17.09540990104217</c:v>
                </c:pt>
                <c:pt idx="187">
                  <c:v>17.09540990104217</c:v>
                </c:pt>
                <c:pt idx="188">
                  <c:v>17.09540990104217</c:v>
                </c:pt>
                <c:pt idx="189">
                  <c:v>17.09540990104217</c:v>
                </c:pt>
                <c:pt idx="190">
                  <c:v>17.09540990104217</c:v>
                </c:pt>
                <c:pt idx="191">
                  <c:v>17.09540990104217</c:v>
                </c:pt>
                <c:pt idx="192">
                  <c:v>17.09540990104217</c:v>
                </c:pt>
                <c:pt idx="193">
                  <c:v>17.09540990104217</c:v>
                </c:pt>
                <c:pt idx="194">
                  <c:v>17.09540990104217</c:v>
                </c:pt>
                <c:pt idx="195">
                  <c:v>17.09540990104217</c:v>
                </c:pt>
                <c:pt idx="196">
                  <c:v>17.09540990104217</c:v>
                </c:pt>
                <c:pt idx="197">
                  <c:v>17.09540990104217</c:v>
                </c:pt>
                <c:pt idx="198">
                  <c:v>17.09540990104217</c:v>
                </c:pt>
                <c:pt idx="199">
                  <c:v>17.09540990104217</c:v>
                </c:pt>
                <c:pt idx="200">
                  <c:v>17.09540990104217</c:v>
                </c:pt>
                <c:pt idx="201">
                  <c:v>17.09540990104217</c:v>
                </c:pt>
                <c:pt idx="202">
                  <c:v>17.09540990104217</c:v>
                </c:pt>
                <c:pt idx="203">
                  <c:v>17.09540990104217</c:v>
                </c:pt>
                <c:pt idx="204">
                  <c:v>17.09540990104217</c:v>
                </c:pt>
                <c:pt idx="205">
                  <c:v>17.09540990104217</c:v>
                </c:pt>
                <c:pt idx="206">
                  <c:v>17.09540990104217</c:v>
                </c:pt>
                <c:pt idx="207">
                  <c:v>17.09540990104217</c:v>
                </c:pt>
                <c:pt idx="208">
                  <c:v>17.09540990104217</c:v>
                </c:pt>
                <c:pt idx="209">
                  <c:v>17.09540990104217</c:v>
                </c:pt>
                <c:pt idx="210">
                  <c:v>17.09540990104217</c:v>
                </c:pt>
                <c:pt idx="211">
                  <c:v>17.09540990104217</c:v>
                </c:pt>
                <c:pt idx="212">
                  <c:v>17.09540990104217</c:v>
                </c:pt>
                <c:pt idx="213">
                  <c:v>17.09540990104217</c:v>
                </c:pt>
                <c:pt idx="214">
                  <c:v>17.09540990104217</c:v>
                </c:pt>
                <c:pt idx="215">
                  <c:v>17.09540990104217</c:v>
                </c:pt>
                <c:pt idx="216">
                  <c:v>17.09540990104217</c:v>
                </c:pt>
                <c:pt idx="217">
                  <c:v>17.09540990104217</c:v>
                </c:pt>
                <c:pt idx="218">
                  <c:v>17.09540990104217</c:v>
                </c:pt>
                <c:pt idx="219">
                  <c:v>17.09540990104217</c:v>
                </c:pt>
                <c:pt idx="220">
                  <c:v>17.09540990104217</c:v>
                </c:pt>
                <c:pt idx="221">
                  <c:v>17.09540990104217</c:v>
                </c:pt>
                <c:pt idx="222">
                  <c:v>17.09540990104217</c:v>
                </c:pt>
                <c:pt idx="223">
                  <c:v>17.09540990104217</c:v>
                </c:pt>
                <c:pt idx="224">
                  <c:v>17.09540990104217</c:v>
                </c:pt>
                <c:pt idx="225">
                  <c:v>17.09540990104217</c:v>
                </c:pt>
                <c:pt idx="226">
                  <c:v>17.09540990104217</c:v>
                </c:pt>
                <c:pt idx="227">
                  <c:v>17.09540990104217</c:v>
                </c:pt>
                <c:pt idx="228">
                  <c:v>17.09540990104217</c:v>
                </c:pt>
                <c:pt idx="229">
                  <c:v>17.09540990104217</c:v>
                </c:pt>
                <c:pt idx="230">
                  <c:v>17.09540990104217</c:v>
                </c:pt>
                <c:pt idx="231">
                  <c:v>17.09540990104217</c:v>
                </c:pt>
                <c:pt idx="232">
                  <c:v>17.09540990104217</c:v>
                </c:pt>
                <c:pt idx="233">
                  <c:v>17.09540990104217</c:v>
                </c:pt>
                <c:pt idx="234">
                  <c:v>17.09540990104217</c:v>
                </c:pt>
                <c:pt idx="235">
                  <c:v>17.09540990104217</c:v>
                </c:pt>
                <c:pt idx="236">
                  <c:v>17.09540990104217</c:v>
                </c:pt>
                <c:pt idx="237">
                  <c:v>17.09540990104217</c:v>
                </c:pt>
                <c:pt idx="238">
                  <c:v>17.09540990104217</c:v>
                </c:pt>
                <c:pt idx="239">
                  <c:v>17.09540990104217</c:v>
                </c:pt>
                <c:pt idx="240">
                  <c:v>17.09540990104217</c:v>
                </c:pt>
                <c:pt idx="241">
                  <c:v>17.09540990104217</c:v>
                </c:pt>
                <c:pt idx="242">
                  <c:v>17.09540990104217</c:v>
                </c:pt>
                <c:pt idx="243">
                  <c:v>17.09540990104217</c:v>
                </c:pt>
                <c:pt idx="244">
                  <c:v>17.09540990104217</c:v>
                </c:pt>
                <c:pt idx="245">
                  <c:v>17.09540990104217</c:v>
                </c:pt>
                <c:pt idx="246">
                  <c:v>17.09540990104217</c:v>
                </c:pt>
                <c:pt idx="247">
                  <c:v>17.09540990104217</c:v>
                </c:pt>
                <c:pt idx="248">
                  <c:v>17.09540990104217</c:v>
                </c:pt>
                <c:pt idx="249">
                  <c:v>17.09540990104217</c:v>
                </c:pt>
                <c:pt idx="250">
                  <c:v>17.09540990104217</c:v>
                </c:pt>
                <c:pt idx="251">
                  <c:v>17.09540990104217</c:v>
                </c:pt>
                <c:pt idx="252">
                  <c:v>17.09540990104217</c:v>
                </c:pt>
                <c:pt idx="253">
                  <c:v>17.09540990104217</c:v>
                </c:pt>
                <c:pt idx="254">
                  <c:v>17.09540990104217</c:v>
                </c:pt>
                <c:pt idx="255">
                  <c:v>17.09540990104217</c:v>
                </c:pt>
                <c:pt idx="256">
                  <c:v>17.09540990104217</c:v>
                </c:pt>
                <c:pt idx="257">
                  <c:v>17.09540990104217</c:v>
                </c:pt>
                <c:pt idx="258">
                  <c:v>17.09540990104217</c:v>
                </c:pt>
                <c:pt idx="259">
                  <c:v>17.09540990104217</c:v>
                </c:pt>
                <c:pt idx="260">
                  <c:v>17.09540990104217</c:v>
                </c:pt>
                <c:pt idx="261">
                  <c:v>17.09540990104217</c:v>
                </c:pt>
                <c:pt idx="262">
                  <c:v>17.09540990104217</c:v>
                </c:pt>
                <c:pt idx="263">
                  <c:v>17.09540990104217</c:v>
                </c:pt>
                <c:pt idx="264">
                  <c:v>17.09540990104217</c:v>
                </c:pt>
                <c:pt idx="265">
                  <c:v>17.09540990104217</c:v>
                </c:pt>
                <c:pt idx="266">
                  <c:v>17.09540990104217</c:v>
                </c:pt>
                <c:pt idx="267">
                  <c:v>17.09540990104217</c:v>
                </c:pt>
                <c:pt idx="268">
                  <c:v>17.09540990104217</c:v>
                </c:pt>
                <c:pt idx="269">
                  <c:v>17.09540990104217</c:v>
                </c:pt>
                <c:pt idx="270">
                  <c:v>17.09540990104217</c:v>
                </c:pt>
                <c:pt idx="271">
                  <c:v>17.09540990104217</c:v>
                </c:pt>
                <c:pt idx="272">
                  <c:v>17.09540990104217</c:v>
                </c:pt>
                <c:pt idx="273">
                  <c:v>17.09540990104217</c:v>
                </c:pt>
                <c:pt idx="274">
                  <c:v>17.09540990104217</c:v>
                </c:pt>
                <c:pt idx="275">
                  <c:v>17.09540990104217</c:v>
                </c:pt>
                <c:pt idx="276">
                  <c:v>17.09540990104217</c:v>
                </c:pt>
                <c:pt idx="277">
                  <c:v>17.09540990104217</c:v>
                </c:pt>
                <c:pt idx="278">
                  <c:v>17.09540990104217</c:v>
                </c:pt>
                <c:pt idx="279">
                  <c:v>17.09540990104217</c:v>
                </c:pt>
                <c:pt idx="280">
                  <c:v>17.09540990104217</c:v>
                </c:pt>
                <c:pt idx="281">
                  <c:v>17.09540990104217</c:v>
                </c:pt>
                <c:pt idx="282">
                  <c:v>17.09540990104217</c:v>
                </c:pt>
                <c:pt idx="283">
                  <c:v>17.09540990104217</c:v>
                </c:pt>
                <c:pt idx="284">
                  <c:v>17.09540990104217</c:v>
                </c:pt>
                <c:pt idx="285">
                  <c:v>17.09540990104217</c:v>
                </c:pt>
                <c:pt idx="286">
                  <c:v>17.09540990104217</c:v>
                </c:pt>
                <c:pt idx="287">
                  <c:v>17.09540990104217</c:v>
                </c:pt>
                <c:pt idx="288">
                  <c:v>17.09540990104217</c:v>
                </c:pt>
                <c:pt idx="289">
                  <c:v>17.09540990104217</c:v>
                </c:pt>
                <c:pt idx="290">
                  <c:v>17.09540990104217</c:v>
                </c:pt>
                <c:pt idx="291">
                  <c:v>17.09540990104217</c:v>
                </c:pt>
                <c:pt idx="292">
                  <c:v>17.09540990104217</c:v>
                </c:pt>
                <c:pt idx="293">
                  <c:v>17.09540990104217</c:v>
                </c:pt>
                <c:pt idx="294">
                  <c:v>17.09540990104217</c:v>
                </c:pt>
                <c:pt idx="295">
                  <c:v>17.09540990104217</c:v>
                </c:pt>
                <c:pt idx="296">
                  <c:v>17.09540990104217</c:v>
                </c:pt>
                <c:pt idx="297">
                  <c:v>17.09540990104217</c:v>
                </c:pt>
                <c:pt idx="298">
                  <c:v>17.09540990104217</c:v>
                </c:pt>
                <c:pt idx="299">
                  <c:v>17.09540990104217</c:v>
                </c:pt>
                <c:pt idx="300">
                  <c:v>17.09540990104217</c:v>
                </c:pt>
              </c:numCache>
            </c:numRef>
          </c:yVal>
          <c:smooth val="1"/>
        </c:ser>
        <c:axId val="42047270"/>
        <c:axId val="47050311"/>
      </c:scatterChart>
      <c:valAx>
        <c:axId val="4204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050311"/>
        <c:crossesAt val="0.1"/>
        <c:crossBetween val="midCat"/>
        <c:dispUnits/>
      </c:valAx>
      <c:valAx>
        <c:axId val="47050311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Gas Rate, MMscf/D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4727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06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</cdr:x>
      <cdr:y>0.2305</cdr:y>
    </cdr:from>
    <cdr:to>
      <cdr:x>0.88425</cdr:x>
      <cdr:y>0.81625</cdr:y>
    </cdr:to>
    <cdr:sp>
      <cdr:nvSpPr>
        <cdr:cNvPr id="1" name="Line 3"/>
        <cdr:cNvSpPr>
          <a:spLocks/>
        </cdr:cNvSpPr>
      </cdr:nvSpPr>
      <cdr:spPr>
        <a:xfrm>
          <a:off x="3810000" y="1314450"/>
          <a:ext cx="441960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6"/>
  <sheetViews>
    <sheetView zoomScale="160" zoomScaleNormal="160" workbookViewId="0" topLeftCell="A26">
      <selection activeCell="B34" sqref="B34"/>
    </sheetView>
  </sheetViews>
  <sheetFormatPr defaultColWidth="9.140625" defaultRowHeight="12.75"/>
  <cols>
    <col min="1" max="1" width="42.140625" style="0" customWidth="1"/>
    <col min="9" max="9" width="10.7109375" style="0" bestFit="1" customWidth="1"/>
    <col min="10" max="10" width="10.7109375" style="0" customWidth="1"/>
    <col min="13" max="13" width="10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A6" s="1" t="s">
        <v>5</v>
      </c>
    </row>
    <row r="7" spans="1:5" ht="12.75">
      <c r="A7" t="s">
        <v>6</v>
      </c>
      <c r="B7" s="2">
        <v>2200</v>
      </c>
      <c r="C7" t="s">
        <v>9</v>
      </c>
      <c r="D7" s="7">
        <f>B7/14.50377</f>
        <v>151.68469990905814</v>
      </c>
      <c r="E7" t="s">
        <v>12</v>
      </c>
    </row>
    <row r="8" spans="1:5" ht="12.75">
      <c r="A8" t="s">
        <v>7</v>
      </c>
      <c r="B8" s="2">
        <v>130</v>
      </c>
      <c r="C8" t="s">
        <v>10</v>
      </c>
      <c r="D8" s="9">
        <f>(B8-32)/1.8</f>
        <v>54.44444444444444</v>
      </c>
      <c r="E8" t="s">
        <v>13</v>
      </c>
    </row>
    <row r="9" spans="1:5" ht="12.75">
      <c r="A9" t="s">
        <v>8</v>
      </c>
      <c r="B9" s="2">
        <v>5000</v>
      </c>
      <c r="C9" t="s">
        <v>11</v>
      </c>
      <c r="D9" s="8">
        <f>B9/3.28</f>
        <v>1524.3902439024391</v>
      </c>
      <c r="E9" t="s">
        <v>14</v>
      </c>
    </row>
    <row r="11" spans="1:2" ht="12.75">
      <c r="A11" s="1" t="s">
        <v>3</v>
      </c>
      <c r="B11" s="2"/>
    </row>
    <row r="12" spans="1:5" ht="12.75">
      <c r="A12" t="s">
        <v>17</v>
      </c>
      <c r="B12" s="3">
        <v>6000000000000</v>
      </c>
      <c r="C12" t="s">
        <v>22</v>
      </c>
      <c r="D12" s="4">
        <f>B12/35.31</f>
        <v>169923534409.51572</v>
      </c>
      <c r="E12" t="s">
        <v>50</v>
      </c>
    </row>
    <row r="13" spans="1:2" ht="12.75">
      <c r="A13" t="s">
        <v>33</v>
      </c>
      <c r="B13" s="3">
        <v>0.25</v>
      </c>
    </row>
    <row r="14" spans="1:2" ht="12.75">
      <c r="A14" t="s">
        <v>16</v>
      </c>
      <c r="B14" s="2">
        <v>0</v>
      </c>
    </row>
    <row r="15" spans="1:5" ht="12.75">
      <c r="A15" t="s">
        <v>31</v>
      </c>
      <c r="B15" s="3">
        <v>3E-06</v>
      </c>
      <c r="C15" t="s">
        <v>23</v>
      </c>
      <c r="D15" s="4">
        <f>B15*14.50377</f>
        <v>4.351131E-05</v>
      </c>
      <c r="E15" t="s">
        <v>51</v>
      </c>
    </row>
    <row r="16" spans="1:5" ht="12.75">
      <c r="A16" t="s">
        <v>32</v>
      </c>
      <c r="B16" s="3">
        <v>5E-06</v>
      </c>
      <c r="C16" t="s">
        <v>23</v>
      </c>
      <c r="D16" s="4">
        <f>B16*14.50377</f>
        <v>7.251885E-05</v>
      </c>
      <c r="E16" t="s">
        <v>51</v>
      </c>
    </row>
    <row r="17" spans="1:8" ht="12.75">
      <c r="A17" t="s">
        <v>15</v>
      </c>
      <c r="B17" s="5">
        <f>(B15*B13+B16+B14*(B15+B16))/(1-B13)</f>
        <v>7.666666666666667E-06</v>
      </c>
      <c r="C17" t="s">
        <v>23</v>
      </c>
      <c r="D17" s="4">
        <f>B17*14.50377</f>
        <v>0.00011119557000000001</v>
      </c>
      <c r="E17" t="s">
        <v>51</v>
      </c>
      <c r="F17" s="11"/>
      <c r="G17" s="11"/>
      <c r="H17" s="11"/>
    </row>
    <row r="19" ht="12.75">
      <c r="A19" s="1" t="s">
        <v>4</v>
      </c>
    </row>
    <row r="20" spans="1:2" ht="12.75">
      <c r="A20" t="s">
        <v>26</v>
      </c>
      <c r="B20" s="17">
        <f>0.008*(10+B21)/10</f>
        <v>0.008</v>
      </c>
    </row>
    <row r="21" spans="1:2" ht="12.75">
      <c r="A21" t="s">
        <v>67</v>
      </c>
      <c r="B21" s="2">
        <v>0</v>
      </c>
    </row>
    <row r="22" spans="1:2" ht="12.75">
      <c r="A22" t="s">
        <v>27</v>
      </c>
      <c r="B22" s="2">
        <v>0</v>
      </c>
    </row>
    <row r="23" spans="1:5" ht="12.75">
      <c r="A23" t="s">
        <v>24</v>
      </c>
      <c r="B23" s="5">
        <f>187000*(B24/6)^2.6</f>
        <v>187000</v>
      </c>
      <c r="C23" t="s">
        <v>25</v>
      </c>
      <c r="E23" t="s">
        <v>52</v>
      </c>
    </row>
    <row r="24" spans="1:5" ht="12.75">
      <c r="A24" t="s">
        <v>18</v>
      </c>
      <c r="B24" s="2">
        <v>6</v>
      </c>
      <c r="C24" t="s">
        <v>19</v>
      </c>
      <c r="D24">
        <f>B24*25.4</f>
        <v>152.39999999999998</v>
      </c>
      <c r="E24" t="s">
        <v>20</v>
      </c>
    </row>
    <row r="25" spans="1:2" ht="12.75">
      <c r="A25" t="s">
        <v>21</v>
      </c>
      <c r="B25" s="2">
        <v>1.15</v>
      </c>
    </row>
    <row r="27" ht="12.75">
      <c r="A27" s="1" t="s">
        <v>30</v>
      </c>
    </row>
    <row r="28" spans="1:2" ht="12.75">
      <c r="A28" t="s">
        <v>29</v>
      </c>
      <c r="B28">
        <f>B20</f>
        <v>0.008</v>
      </c>
    </row>
    <row r="29" spans="1:2" ht="12.75">
      <c r="A29" t="s">
        <v>28</v>
      </c>
      <c r="B29" s="4">
        <f>B22+1/B23^2</f>
        <v>2.8596757127741714E-11</v>
      </c>
    </row>
    <row r="31" ht="12.75">
      <c r="A31" s="1" t="s">
        <v>35</v>
      </c>
    </row>
    <row r="32" spans="1:6" ht="12.75">
      <c r="A32" s="13" t="s">
        <v>62</v>
      </c>
      <c r="B32" s="8">
        <f>((-(1-B17*B7)+SQRT((1-B17*B7)^2-4*(B17)*B7*(1-B34/100*B36)))/(2*(-B17)))/B25</f>
        <v>1180.0052791778485</v>
      </c>
      <c r="C32" t="s">
        <v>9</v>
      </c>
      <c r="D32" s="7">
        <f>B32/14.50377</f>
        <v>81.35852121054378</v>
      </c>
      <c r="E32" t="s">
        <v>12</v>
      </c>
      <c r="F32" t="s">
        <v>64</v>
      </c>
    </row>
    <row r="33" spans="1:5" ht="12.75">
      <c r="A33" t="s">
        <v>34</v>
      </c>
      <c r="B33" s="2">
        <v>1000</v>
      </c>
      <c r="C33" t="s">
        <v>9</v>
      </c>
      <c r="D33" s="7">
        <f>B33/14.50377</f>
        <v>68.9475908677537</v>
      </c>
      <c r="E33" t="s">
        <v>12</v>
      </c>
    </row>
    <row r="34" spans="1:3" ht="12.75">
      <c r="A34" t="s">
        <v>36</v>
      </c>
      <c r="B34" s="2">
        <v>4</v>
      </c>
      <c r="C34" t="s">
        <v>37</v>
      </c>
    </row>
    <row r="35" spans="1:5" ht="12.75">
      <c r="A35" t="s">
        <v>38</v>
      </c>
      <c r="B35" s="4">
        <f>B34/100*B12/365</f>
        <v>657534246.5753424</v>
      </c>
      <c r="C35" t="s">
        <v>39</v>
      </c>
      <c r="D35" s="4">
        <f>B35/35.31</f>
        <v>18621757.195563365</v>
      </c>
      <c r="E35" t="s">
        <v>63</v>
      </c>
    </row>
    <row r="36" spans="1:3" ht="12.75">
      <c r="A36" t="s">
        <v>40</v>
      </c>
      <c r="B36" s="2">
        <v>10</v>
      </c>
      <c r="C36" t="s">
        <v>41</v>
      </c>
    </row>
    <row r="37" spans="1:3" ht="12.75">
      <c r="A37" t="s">
        <v>45</v>
      </c>
      <c r="B37" s="10">
        <f>365/12</f>
        <v>30.416666666666668</v>
      </c>
      <c r="C37" t="s">
        <v>43</v>
      </c>
    </row>
    <row r="38" spans="1:2" ht="12.75">
      <c r="A38" t="s">
        <v>61</v>
      </c>
      <c r="B38" s="12">
        <f>MAX(L43:L343)</f>
        <v>18</v>
      </c>
    </row>
    <row r="39" spans="14:17" ht="12.75">
      <c r="N39" s="6" t="s">
        <v>56</v>
      </c>
      <c r="O39" s="6" t="s">
        <v>56</v>
      </c>
      <c r="P39" s="6" t="s">
        <v>56</v>
      </c>
      <c r="Q39" s="6" t="s">
        <v>56</v>
      </c>
    </row>
    <row r="40" spans="2:17" ht="12.75">
      <c r="B40" s="6" t="s">
        <v>42</v>
      </c>
      <c r="C40" s="6" t="s">
        <v>42</v>
      </c>
      <c r="D40" s="6" t="s">
        <v>42</v>
      </c>
      <c r="E40" s="6" t="s">
        <v>46</v>
      </c>
      <c r="F40" s="6" t="s">
        <v>47</v>
      </c>
      <c r="G40" s="6" t="s">
        <v>60</v>
      </c>
      <c r="H40" s="6" t="s">
        <v>59</v>
      </c>
      <c r="I40" s="6" t="s">
        <v>48</v>
      </c>
      <c r="J40" s="6" t="s">
        <v>48</v>
      </c>
      <c r="K40" s="6" t="s">
        <v>49</v>
      </c>
      <c r="L40" s="6" t="s">
        <v>53</v>
      </c>
      <c r="M40" s="6" t="s">
        <v>65</v>
      </c>
      <c r="N40" s="6" t="s">
        <v>55</v>
      </c>
      <c r="O40" s="6" t="s">
        <v>54</v>
      </c>
      <c r="P40" s="6" t="s">
        <v>57</v>
      </c>
      <c r="Q40" s="6" t="s">
        <v>46</v>
      </c>
    </row>
    <row r="41" spans="2:17" ht="12.75">
      <c r="B41" s="6" t="s">
        <v>43</v>
      </c>
      <c r="C41" s="6" t="s">
        <v>44</v>
      </c>
      <c r="D41" s="6" t="s">
        <v>41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39</v>
      </c>
      <c r="J41" s="6" t="s">
        <v>66</v>
      </c>
      <c r="K41" s="6"/>
      <c r="L41" s="6"/>
      <c r="M41" s="6" t="s">
        <v>66</v>
      </c>
      <c r="N41" s="6" t="s">
        <v>22</v>
      </c>
      <c r="O41" s="6" t="s">
        <v>22</v>
      </c>
      <c r="P41" s="6" t="s">
        <v>58</v>
      </c>
      <c r="Q41" s="6" t="s">
        <v>9</v>
      </c>
    </row>
    <row r="42" spans="2:17" ht="12.75" hidden="1">
      <c r="B42" s="15">
        <v>0</v>
      </c>
      <c r="C42" s="15">
        <v>0</v>
      </c>
      <c r="D42" s="15">
        <v>0</v>
      </c>
      <c r="E42" s="15">
        <f>B7</f>
        <v>2200</v>
      </c>
      <c r="F42" s="16">
        <f>E42/B25</f>
        <v>1913.0434782608697</v>
      </c>
      <c r="G42" s="16">
        <f>F42</f>
        <v>1913.0434782608697</v>
      </c>
      <c r="H42" s="16">
        <f>G42</f>
        <v>1913.0434782608697</v>
      </c>
      <c r="I42" s="15">
        <v>0</v>
      </c>
      <c r="J42" s="15"/>
      <c r="K42" s="15">
        <v>0</v>
      </c>
      <c r="L42" s="15">
        <v>0</v>
      </c>
      <c r="M42" s="15"/>
      <c r="N42" s="15">
        <v>0</v>
      </c>
      <c r="O42" s="15">
        <v>0</v>
      </c>
      <c r="P42" s="15">
        <v>0</v>
      </c>
      <c r="Q42" s="15">
        <f>E42</f>
        <v>2200</v>
      </c>
    </row>
    <row r="43" spans="2:17" ht="12.75">
      <c r="B43" s="14">
        <f>B37</f>
        <v>30.416666666666668</v>
      </c>
      <c r="C43">
        <f>B43/(365/12)</f>
        <v>1</v>
      </c>
      <c r="D43" s="7">
        <f>C43/12</f>
        <v>0.08333333333333333</v>
      </c>
      <c r="E43" s="8">
        <f>B7</f>
        <v>2200</v>
      </c>
      <c r="F43" s="8">
        <f>E43/$B$25</f>
        <v>1913.0434782608697</v>
      </c>
      <c r="G43" s="8">
        <f>SQRT(F43^2-$B$22*I43^2-$B$20*I43)</f>
        <v>1447.2679149584174</v>
      </c>
      <c r="H43" s="8">
        <f>$B$33</f>
        <v>1000</v>
      </c>
      <c r="I43" s="4">
        <f>(-$B$28+SQRT($B$28^2+4*$B$29*(F43^2-H43^2)))/(2*$B$29)</f>
        <v>195643866.50604525</v>
      </c>
      <c r="J43" s="7">
        <f>I43/1000000</f>
        <v>195.64386650604524</v>
      </c>
      <c r="K43" s="7">
        <f>IF(D43&lt;=$B$36,$B$35/I43,K41)</f>
        <v>3.3608732965570636</v>
      </c>
      <c r="L43" s="8">
        <f>ROUNDUP(K43,0)</f>
        <v>4</v>
      </c>
      <c r="M43" s="8">
        <f>I43*K43/1000000</f>
        <v>657.5342465753424</v>
      </c>
      <c r="N43" s="4">
        <f>I43*K43*$B$37</f>
        <v>20000000000</v>
      </c>
      <c r="O43" s="4">
        <f>N43</f>
        <v>20000000000</v>
      </c>
      <c r="P43" s="7">
        <f>O43/$B$12*100</f>
        <v>0.33333333333333337</v>
      </c>
      <c r="Q43" s="7">
        <f>(-(1-$B$17*$B$7)+((1-$B$17*$B$7)^2+4*$B$17*$B$7*(1-O43/$B$12))^0.5)/(2*$B$17)</f>
        <v>2192.7879117790026</v>
      </c>
    </row>
    <row r="44" spans="2:17" ht="12.75">
      <c r="B44" s="8">
        <f>B43+$B$37</f>
        <v>60.833333333333336</v>
      </c>
      <c r="C44">
        <f>B44/(365/12)</f>
        <v>2</v>
      </c>
      <c r="D44" s="7">
        <f>C44/12</f>
        <v>0.16666666666666666</v>
      </c>
      <c r="E44" s="8">
        <f>Q43</f>
        <v>2192.7879117790026</v>
      </c>
      <c r="F44" s="8">
        <f>E44/$B$25</f>
        <v>1906.7720971991328</v>
      </c>
      <c r="G44" s="8">
        <f aca="true" t="shared" si="0" ref="G44:G107">SQRT(F44^2-$B$22*I44^2-$B$20*I44)</f>
        <v>1442.4404471561454</v>
      </c>
      <c r="H44" s="8">
        <f aca="true" t="shared" si="1" ref="H44:H107">$B$33</f>
        <v>1000</v>
      </c>
      <c r="I44" s="4">
        <f aca="true" t="shared" si="2" ref="I44:I107">(-$B$28+SQRT($B$28^2+4*$B$29*(F44^2-H44^2)))/(2*$B$29)</f>
        <v>194393173.38314474</v>
      </c>
      <c r="J44" s="7">
        <f aca="true" t="shared" si="3" ref="J44:J107">I44/1000000</f>
        <v>194.39317338314473</v>
      </c>
      <c r="K44" s="7">
        <f aca="true" t="shared" si="4" ref="K44:K107">IF(D44&lt;=$B$36,$B$35/I44,K43)</f>
        <v>3.3824965925081982</v>
      </c>
      <c r="L44" s="8">
        <f>ROUNDUP(K44,0)</f>
        <v>4</v>
      </c>
      <c r="M44" s="8">
        <f>I44*K44/1000000</f>
        <v>657.5342465753424</v>
      </c>
      <c r="N44" s="4">
        <f>I44*K44*$B$37</f>
        <v>20000000000</v>
      </c>
      <c r="O44" s="4">
        <f>O43+N44</f>
        <v>40000000000</v>
      </c>
      <c r="P44" s="7">
        <f>O44/$B$12*100</f>
        <v>0.6666666666666667</v>
      </c>
      <c r="Q44" s="7">
        <f>(-(1-$B$17*$B$7)+((1-$B$17*$B$7)^2+4*$B$17*$B$7*(1-O44/$B$12))^0.5)/(2*$B$17)</f>
        <v>2185.575039064944</v>
      </c>
    </row>
    <row r="45" spans="2:17" ht="12.75">
      <c r="B45" s="8">
        <f aca="true" t="shared" si="5" ref="B45:B54">B44+$B$37</f>
        <v>91.25</v>
      </c>
      <c r="C45">
        <f aca="true" t="shared" si="6" ref="C45:C54">B45/(365/12)</f>
        <v>3</v>
      </c>
      <c r="D45" s="7">
        <f aca="true" t="shared" si="7" ref="D45:D54">C45/12</f>
        <v>0.25</v>
      </c>
      <c r="E45" s="8">
        <f aca="true" t="shared" si="8" ref="E45:E108">Q44</f>
        <v>2185.575039064944</v>
      </c>
      <c r="F45" s="8">
        <f aca="true" t="shared" si="9" ref="F45:F108">E45/$B$25</f>
        <v>1900.5000339695168</v>
      </c>
      <c r="G45" s="8">
        <f t="shared" si="0"/>
        <v>1437.6251819909617</v>
      </c>
      <c r="H45" s="8">
        <f t="shared" si="1"/>
        <v>1000</v>
      </c>
      <c r="I45" s="4">
        <f t="shared" si="2"/>
        <v>193141776.90294862</v>
      </c>
      <c r="J45" s="7">
        <f t="shared" si="3"/>
        <v>193.1417769029486</v>
      </c>
      <c r="K45" s="7">
        <f t="shared" si="4"/>
        <v>3.4044123292173363</v>
      </c>
      <c r="L45" s="8">
        <f aca="true" t="shared" si="10" ref="L45:L108">ROUNDUP(K45,0)</f>
        <v>4</v>
      </c>
      <c r="M45" s="8">
        <f aca="true" t="shared" si="11" ref="M45:M108">I45*K45/1000000</f>
        <v>657.5342465753424</v>
      </c>
      <c r="N45" s="4">
        <f aca="true" t="shared" si="12" ref="N45:N108">I45*K45*$B$37</f>
        <v>20000000000</v>
      </c>
      <c r="O45" s="4">
        <f aca="true" t="shared" si="13" ref="O45:O108">O44+N45</f>
        <v>60000000000</v>
      </c>
      <c r="P45" s="7">
        <f aca="true" t="shared" si="14" ref="P45:P108">O45/$B$12*100</f>
        <v>1</v>
      </c>
      <c r="Q45" s="7">
        <f aca="true" t="shared" si="15" ref="Q45:Q108">(-(1-$B$17*$B$7)+((1-$B$17*$B$7)^2+4*$B$17*$B$7*(1-O45/$B$12))^0.5)/(2*$B$17)</f>
        <v>2178.3613816018087</v>
      </c>
    </row>
    <row r="46" spans="2:17" ht="12.75">
      <c r="B46" s="8">
        <f t="shared" si="5"/>
        <v>121.66666666666667</v>
      </c>
      <c r="C46">
        <f t="shared" si="6"/>
        <v>4</v>
      </c>
      <c r="D46" s="7">
        <f t="shared" si="7"/>
        <v>0.3333333333333333</v>
      </c>
      <c r="E46" s="8">
        <f t="shared" si="8"/>
        <v>2178.3613816018087</v>
      </c>
      <c r="F46" s="8">
        <f t="shared" si="9"/>
        <v>1894.227288349399</v>
      </c>
      <c r="G46" s="8">
        <f t="shared" si="0"/>
        <v>1432.8222697209692</v>
      </c>
      <c r="H46" s="8">
        <f t="shared" si="1"/>
        <v>1000</v>
      </c>
      <c r="I46" s="4">
        <f t="shared" si="2"/>
        <v>191889670.41489595</v>
      </c>
      <c r="J46" s="7">
        <f t="shared" si="3"/>
        <v>191.88967041489596</v>
      </c>
      <c r="K46" s="7">
        <f t="shared" si="4"/>
        <v>3.426626587838985</v>
      </c>
      <c r="L46" s="8">
        <f t="shared" si="10"/>
        <v>4</v>
      </c>
      <c r="M46" s="8">
        <f t="shared" si="11"/>
        <v>657.5342465753424</v>
      </c>
      <c r="N46" s="4">
        <f t="shared" si="12"/>
        <v>20000000000</v>
      </c>
      <c r="O46" s="4">
        <f t="shared" si="13"/>
        <v>80000000000</v>
      </c>
      <c r="P46" s="7">
        <f t="shared" si="14"/>
        <v>1.3333333333333335</v>
      </c>
      <c r="Q46" s="7">
        <f t="shared" si="15"/>
        <v>2171.146939133351</v>
      </c>
    </row>
    <row r="47" spans="2:17" ht="12.75">
      <c r="B47" s="8">
        <f t="shared" si="5"/>
        <v>152.08333333333334</v>
      </c>
      <c r="C47">
        <f t="shared" si="6"/>
        <v>5</v>
      </c>
      <c r="D47" s="7">
        <f t="shared" si="7"/>
        <v>0.4166666666666667</v>
      </c>
      <c r="E47" s="8">
        <f t="shared" si="8"/>
        <v>2171.146939133351</v>
      </c>
      <c r="F47" s="8">
        <f t="shared" si="9"/>
        <v>1887.9538601159577</v>
      </c>
      <c r="G47" s="8">
        <f t="shared" si="0"/>
        <v>1428.0318626054386</v>
      </c>
      <c r="H47" s="8">
        <f t="shared" si="1"/>
        <v>1000</v>
      </c>
      <c r="I47" s="4">
        <f t="shared" si="2"/>
        <v>190636847.1637984</v>
      </c>
      <c r="J47" s="7">
        <f t="shared" si="3"/>
        <v>190.6368471637984</v>
      </c>
      <c r="K47" s="7">
        <f t="shared" si="4"/>
        <v>3.4491456208902673</v>
      </c>
      <c r="L47" s="8">
        <f t="shared" si="10"/>
        <v>4</v>
      </c>
      <c r="M47" s="8">
        <f t="shared" si="11"/>
        <v>657.5342465753424</v>
      </c>
      <c r="N47" s="4">
        <f t="shared" si="12"/>
        <v>20000000000</v>
      </c>
      <c r="O47" s="4">
        <f t="shared" si="13"/>
        <v>100000000000</v>
      </c>
      <c r="P47" s="7">
        <f t="shared" si="14"/>
        <v>1.6666666666666667</v>
      </c>
      <c r="Q47" s="7">
        <f t="shared" si="15"/>
        <v>2163.93171140327</v>
      </c>
    </row>
    <row r="48" spans="2:17" ht="12.75">
      <c r="B48" s="8">
        <f t="shared" si="5"/>
        <v>182.5</v>
      </c>
      <c r="C48">
        <f t="shared" si="6"/>
        <v>6</v>
      </c>
      <c r="D48" s="7">
        <f t="shared" si="7"/>
        <v>0.5</v>
      </c>
      <c r="E48" s="8">
        <f t="shared" si="8"/>
        <v>2163.93171140327</v>
      </c>
      <c r="F48" s="8">
        <f t="shared" si="9"/>
        <v>1881.679749046322</v>
      </c>
      <c r="G48" s="8">
        <f t="shared" si="0"/>
        <v>1423.254114931395</v>
      </c>
      <c r="H48" s="8">
        <f t="shared" si="1"/>
        <v>1000</v>
      </c>
      <c r="I48" s="4">
        <f t="shared" si="2"/>
        <v>189383300.28773513</v>
      </c>
      <c r="J48" s="7">
        <f t="shared" si="3"/>
        <v>189.38330028773512</v>
      </c>
      <c r="K48" s="7">
        <f t="shared" si="4"/>
        <v>3.4719758583588574</v>
      </c>
      <c r="L48" s="8">
        <f t="shared" si="10"/>
        <v>4</v>
      </c>
      <c r="M48" s="8">
        <f t="shared" si="11"/>
        <v>657.5342465753424</v>
      </c>
      <c r="N48" s="4">
        <f t="shared" si="12"/>
        <v>20000000000</v>
      </c>
      <c r="O48" s="4">
        <f t="shared" si="13"/>
        <v>120000000000</v>
      </c>
      <c r="P48" s="7">
        <f t="shared" si="14"/>
        <v>2</v>
      </c>
      <c r="Q48" s="7">
        <f t="shared" si="15"/>
        <v>2156.715698155089</v>
      </c>
    </row>
    <row r="49" spans="2:17" ht="12.75">
      <c r="B49" s="8">
        <f t="shared" si="5"/>
        <v>212.91666666666666</v>
      </c>
      <c r="C49">
        <f t="shared" si="6"/>
        <v>6.999999999999999</v>
      </c>
      <c r="D49" s="7">
        <f t="shared" si="7"/>
        <v>0.5833333333333333</v>
      </c>
      <c r="E49" s="8">
        <f t="shared" si="8"/>
        <v>2156.715698155089</v>
      </c>
      <c r="F49" s="8">
        <f t="shared" si="9"/>
        <v>1875.4049549174688</v>
      </c>
      <c r="G49" s="8">
        <f t="shared" si="0"/>
        <v>1418.4891830402676</v>
      </c>
      <c r="H49" s="8">
        <f t="shared" si="1"/>
        <v>1000</v>
      </c>
      <c r="I49" s="4">
        <f t="shared" si="2"/>
        <v>188129022.81584343</v>
      </c>
      <c r="J49" s="7">
        <f t="shared" si="3"/>
        <v>188.12902281584343</v>
      </c>
      <c r="K49" s="7">
        <f t="shared" si="4"/>
        <v>3.495123914075674</v>
      </c>
      <c r="L49" s="8">
        <f t="shared" si="10"/>
        <v>4</v>
      </c>
      <c r="M49" s="8">
        <f t="shared" si="11"/>
        <v>657.5342465753424</v>
      </c>
      <c r="N49" s="4">
        <f t="shared" si="12"/>
        <v>20000000000</v>
      </c>
      <c r="O49" s="4">
        <f t="shared" si="13"/>
        <v>140000000000</v>
      </c>
      <c r="P49" s="7">
        <f t="shared" si="14"/>
        <v>2.3333333333333335</v>
      </c>
      <c r="Q49" s="7">
        <f t="shared" si="15"/>
        <v>2149.4988991321875</v>
      </c>
    </row>
    <row r="50" spans="2:17" ht="12.75">
      <c r="B50" s="8">
        <f t="shared" si="5"/>
        <v>243.33333333333331</v>
      </c>
      <c r="C50">
        <f t="shared" si="6"/>
        <v>7.999999999999999</v>
      </c>
      <c r="D50" s="7">
        <f t="shared" si="7"/>
        <v>0.6666666666666666</v>
      </c>
      <c r="E50" s="8">
        <f t="shared" si="8"/>
        <v>2149.4988991321875</v>
      </c>
      <c r="F50" s="8">
        <f t="shared" si="9"/>
        <v>1869.1294775062502</v>
      </c>
      <c r="G50" s="8">
        <f t="shared" si="0"/>
        <v>1413.7372253548915</v>
      </c>
      <c r="H50" s="8">
        <f t="shared" si="1"/>
        <v>1000</v>
      </c>
      <c r="I50" s="4">
        <f t="shared" si="2"/>
        <v>186874007.66608006</v>
      </c>
      <c r="J50" s="7">
        <f t="shared" si="3"/>
        <v>186.87400766608005</v>
      </c>
      <c r="K50" s="7">
        <f t="shared" si="4"/>
        <v>3.51859659236437</v>
      </c>
      <c r="L50" s="8">
        <f t="shared" si="10"/>
        <v>4</v>
      </c>
      <c r="M50" s="8">
        <f t="shared" si="11"/>
        <v>657.5342465753424</v>
      </c>
      <c r="N50" s="4">
        <f t="shared" si="12"/>
        <v>20000000000</v>
      </c>
      <c r="O50" s="4">
        <f t="shared" si="13"/>
        <v>160000000000</v>
      </c>
      <c r="P50" s="7">
        <f t="shared" si="14"/>
        <v>2.666666666666667</v>
      </c>
      <c r="Q50" s="7">
        <f t="shared" si="15"/>
        <v>2142.281314077814</v>
      </c>
    </row>
    <row r="51" spans="2:17" ht="12.75">
      <c r="B51" s="8">
        <f t="shared" si="5"/>
        <v>273.75</v>
      </c>
      <c r="C51">
        <f t="shared" si="6"/>
        <v>9</v>
      </c>
      <c r="D51" s="7">
        <f t="shared" si="7"/>
        <v>0.75</v>
      </c>
      <c r="E51" s="8">
        <f t="shared" si="8"/>
        <v>2142.281314077814</v>
      </c>
      <c r="F51" s="8">
        <f t="shared" si="9"/>
        <v>1862.8533165894037</v>
      </c>
      <c r="G51" s="8">
        <f t="shared" si="0"/>
        <v>1408.9984024067464</v>
      </c>
      <c r="H51" s="8">
        <f t="shared" si="1"/>
        <v>1000</v>
      </c>
      <c r="I51" s="4">
        <f t="shared" si="2"/>
        <v>185618247.6429222</v>
      </c>
      <c r="J51" s="7">
        <f t="shared" si="3"/>
        <v>185.6182476429222</v>
      </c>
      <c r="K51" s="7">
        <f t="shared" si="4"/>
        <v>3.5424008949823467</v>
      </c>
      <c r="L51" s="8">
        <f t="shared" si="10"/>
        <v>4</v>
      </c>
      <c r="M51" s="8">
        <f t="shared" si="11"/>
        <v>657.5342465753424</v>
      </c>
      <c r="N51" s="4">
        <f t="shared" si="12"/>
        <v>20000000000</v>
      </c>
      <c r="O51" s="4">
        <f t="shared" si="13"/>
        <v>180000000000</v>
      </c>
      <c r="P51" s="7">
        <f t="shared" si="14"/>
        <v>3</v>
      </c>
      <c r="Q51" s="7">
        <f t="shared" si="15"/>
        <v>2135.0629427350873</v>
      </c>
    </row>
    <row r="52" spans="2:17" ht="12.75">
      <c r="B52" s="8">
        <f t="shared" si="5"/>
        <v>304.1666666666667</v>
      </c>
      <c r="C52">
        <f t="shared" si="6"/>
        <v>10</v>
      </c>
      <c r="D52" s="7">
        <f t="shared" si="7"/>
        <v>0.8333333333333334</v>
      </c>
      <c r="E52" s="8">
        <f t="shared" si="8"/>
        <v>2135.0629427350873</v>
      </c>
      <c r="F52" s="8">
        <f t="shared" si="9"/>
        <v>1856.5764719435542</v>
      </c>
      <c r="G52" s="8">
        <f t="shared" si="0"/>
        <v>1404.2728768634383</v>
      </c>
      <c r="H52" s="8">
        <f t="shared" si="1"/>
        <v>1000</v>
      </c>
      <c r="I52" s="4">
        <f t="shared" si="2"/>
        <v>184361735.43500718</v>
      </c>
      <c r="J52" s="7">
        <f t="shared" si="3"/>
        <v>184.36173543500718</v>
      </c>
      <c r="K52" s="7">
        <f t="shared" si="4"/>
        <v>3.5665440283683063</v>
      </c>
      <c r="L52" s="8">
        <f t="shared" si="10"/>
        <v>4</v>
      </c>
      <c r="M52" s="8">
        <f t="shared" si="11"/>
        <v>657.5342465753424</v>
      </c>
      <c r="N52" s="4">
        <f t="shared" si="12"/>
        <v>20000000000</v>
      </c>
      <c r="O52" s="4">
        <f t="shared" si="13"/>
        <v>200000000000</v>
      </c>
      <c r="P52" s="7">
        <f t="shared" si="14"/>
        <v>3.3333333333333335</v>
      </c>
      <c r="Q52" s="7">
        <f t="shared" si="15"/>
        <v>2127.8437848469516</v>
      </c>
    </row>
    <row r="53" spans="2:17" ht="12.75">
      <c r="B53" s="8">
        <f t="shared" si="5"/>
        <v>334.58333333333337</v>
      </c>
      <c r="C53">
        <f t="shared" si="6"/>
        <v>11</v>
      </c>
      <c r="D53" s="7">
        <f t="shared" si="7"/>
        <v>0.9166666666666666</v>
      </c>
      <c r="E53" s="8">
        <f t="shared" si="8"/>
        <v>2127.8437848469516</v>
      </c>
      <c r="F53" s="8">
        <f t="shared" si="9"/>
        <v>1850.2989433451755</v>
      </c>
      <c r="G53" s="8">
        <f t="shared" si="0"/>
        <v>1399.5608135563948</v>
      </c>
      <c r="H53" s="8">
        <f t="shared" si="1"/>
        <v>1000</v>
      </c>
      <c r="I53" s="4">
        <f t="shared" si="2"/>
        <v>183104463.6127044</v>
      </c>
      <c r="J53" s="7">
        <f t="shared" si="3"/>
        <v>183.1044636127044</v>
      </c>
      <c r="K53" s="7">
        <f t="shared" si="4"/>
        <v>3.591033411212377</v>
      </c>
      <c r="L53" s="8">
        <f t="shared" si="10"/>
        <v>4</v>
      </c>
      <c r="M53" s="8">
        <f t="shared" si="11"/>
        <v>657.5342465753424</v>
      </c>
      <c r="N53" s="4">
        <f t="shared" si="12"/>
        <v>20000000000</v>
      </c>
      <c r="O53" s="4">
        <f t="shared" si="13"/>
        <v>220000000000</v>
      </c>
      <c r="P53" s="7">
        <f t="shared" si="14"/>
        <v>3.6666666666666665</v>
      </c>
      <c r="Q53" s="7">
        <f t="shared" si="15"/>
        <v>2120.623840156266</v>
      </c>
    </row>
    <row r="54" spans="2:17" ht="12.75">
      <c r="B54" s="8">
        <f t="shared" si="5"/>
        <v>365.00000000000006</v>
      </c>
      <c r="C54">
        <f t="shared" si="6"/>
        <v>12.000000000000002</v>
      </c>
      <c r="D54" s="7">
        <f t="shared" si="7"/>
        <v>1.0000000000000002</v>
      </c>
      <c r="E54" s="8">
        <f t="shared" si="8"/>
        <v>2120.623840156266</v>
      </c>
      <c r="F54" s="8">
        <f t="shared" si="9"/>
        <v>1844.0207305706663</v>
      </c>
      <c r="G54" s="8">
        <f t="shared" si="0"/>
        <v>1394.8623795088884</v>
      </c>
      <c r="H54" s="8">
        <f t="shared" si="1"/>
        <v>1000</v>
      </c>
      <c r="I54" s="4">
        <f t="shared" si="2"/>
        <v>181846424.62564695</v>
      </c>
      <c r="J54" s="7">
        <f t="shared" si="3"/>
        <v>181.84642462564696</v>
      </c>
      <c r="K54" s="7">
        <f t="shared" si="4"/>
        <v>3.615876682365116</v>
      </c>
      <c r="L54" s="8">
        <f t="shared" si="10"/>
        <v>4</v>
      </c>
      <c r="M54" s="8">
        <f t="shared" si="11"/>
        <v>657.5342465753424</v>
      </c>
      <c r="N54" s="4">
        <f t="shared" si="12"/>
        <v>20000000000</v>
      </c>
      <c r="O54" s="4">
        <f t="shared" si="13"/>
        <v>240000000000</v>
      </c>
      <c r="P54" s="7">
        <f t="shared" si="14"/>
        <v>4</v>
      </c>
      <c r="Q54" s="7">
        <f t="shared" si="15"/>
        <v>2113.4031084056987</v>
      </c>
    </row>
    <row r="55" spans="2:17" ht="12.75">
      <c r="B55" s="8">
        <f>B54+$B$37</f>
        <v>395.41666666666674</v>
      </c>
      <c r="C55">
        <f aca="true" t="shared" si="16" ref="C55:C86">B55/(365/12)</f>
        <v>13.000000000000002</v>
      </c>
      <c r="D55" s="7">
        <f aca="true" t="shared" si="17" ref="D55:D86">C55/12</f>
        <v>1.0833333333333335</v>
      </c>
      <c r="E55" s="8">
        <f t="shared" si="8"/>
        <v>2113.4031084056987</v>
      </c>
      <c r="F55" s="8">
        <f t="shared" si="9"/>
        <v>1837.7418333962598</v>
      </c>
      <c r="G55" s="8">
        <f t="shared" si="0"/>
        <v>1390.1777439641746</v>
      </c>
      <c r="H55" s="8">
        <f t="shared" si="1"/>
        <v>1000</v>
      </c>
      <c r="I55" s="4">
        <f t="shared" si="2"/>
        <v>180587610.80016556</v>
      </c>
      <c r="J55" s="7">
        <f t="shared" si="3"/>
        <v>180.58761080016558</v>
      </c>
      <c r="K55" s="7">
        <f t="shared" si="4"/>
        <v>3.6410817091043746</v>
      </c>
      <c r="L55" s="8">
        <f t="shared" si="10"/>
        <v>4</v>
      </c>
      <c r="M55" s="8">
        <f t="shared" si="11"/>
        <v>657.5342465753424</v>
      </c>
      <c r="N55" s="4">
        <f t="shared" si="12"/>
        <v>20000000000</v>
      </c>
      <c r="O55" s="4">
        <f t="shared" si="13"/>
        <v>260000000000</v>
      </c>
      <c r="P55" s="7">
        <f t="shared" si="14"/>
        <v>4.333333333333334</v>
      </c>
      <c r="Q55" s="7">
        <f t="shared" si="15"/>
        <v>2106.1815893377902</v>
      </c>
    </row>
    <row r="56" spans="2:17" ht="12.75">
      <c r="B56" s="8">
        <f aca="true" t="shared" si="18" ref="B56:B119">B55+$B$37</f>
        <v>425.8333333333334</v>
      </c>
      <c r="C56">
        <f t="shared" si="16"/>
        <v>14.000000000000002</v>
      </c>
      <c r="D56" s="7">
        <f t="shared" si="17"/>
        <v>1.1666666666666667</v>
      </c>
      <c r="E56" s="8">
        <f t="shared" si="8"/>
        <v>2106.1815893377902</v>
      </c>
      <c r="F56" s="8">
        <f t="shared" si="9"/>
        <v>1831.4622515980786</v>
      </c>
      <c r="G56" s="8">
        <f t="shared" si="0"/>
        <v>1385.5070784139725</v>
      </c>
      <c r="H56" s="8">
        <f t="shared" si="1"/>
        <v>1000</v>
      </c>
      <c r="I56" s="4">
        <f t="shared" si="2"/>
        <v>179328014.33668527</v>
      </c>
      <c r="J56" s="7">
        <f t="shared" si="3"/>
        <v>179.32801433668527</v>
      </c>
      <c r="K56" s="7">
        <f t="shared" si="4"/>
        <v>3.666656595777797</v>
      </c>
      <c r="L56" s="8">
        <f t="shared" si="10"/>
        <v>4</v>
      </c>
      <c r="M56" s="8">
        <f t="shared" si="11"/>
        <v>657.5342465753424</v>
      </c>
      <c r="N56" s="4">
        <f t="shared" si="12"/>
        <v>20000000000</v>
      </c>
      <c r="O56" s="4">
        <f t="shared" si="13"/>
        <v>280000000000</v>
      </c>
      <c r="P56" s="7">
        <f t="shared" si="14"/>
        <v>4.666666666666667</v>
      </c>
      <c r="Q56" s="7">
        <f t="shared" si="15"/>
        <v>2098.9592826949633</v>
      </c>
    </row>
    <row r="57" spans="2:17" ht="12.75">
      <c r="B57" s="8">
        <f t="shared" si="18"/>
        <v>456.2500000000001</v>
      </c>
      <c r="C57">
        <f t="shared" si="16"/>
        <v>15.000000000000004</v>
      </c>
      <c r="D57" s="7">
        <f t="shared" si="17"/>
        <v>1.2500000000000002</v>
      </c>
      <c r="E57" s="8">
        <f t="shared" si="8"/>
        <v>2098.9592826949633</v>
      </c>
      <c r="F57" s="8">
        <f t="shared" si="9"/>
        <v>1825.181984952142</v>
      </c>
      <c r="G57" s="8">
        <f t="shared" si="0"/>
        <v>1380.8505566271429</v>
      </c>
      <c r="H57" s="8">
        <f t="shared" si="1"/>
        <v>1000</v>
      </c>
      <c r="I57" s="4">
        <f t="shared" si="2"/>
        <v>178067627.30704394</v>
      </c>
      <c r="J57" s="7">
        <f t="shared" si="3"/>
        <v>178.06762730704395</v>
      </c>
      <c r="K57" s="7">
        <f t="shared" si="4"/>
        <v>3.6926096928418604</v>
      </c>
      <c r="L57" s="8">
        <f t="shared" si="10"/>
        <v>4</v>
      </c>
      <c r="M57" s="8">
        <f t="shared" si="11"/>
        <v>657.5342465753424</v>
      </c>
      <c r="N57" s="4">
        <f t="shared" si="12"/>
        <v>20000000000</v>
      </c>
      <c r="O57" s="4">
        <f t="shared" si="13"/>
        <v>300000000000</v>
      </c>
      <c r="P57" s="7">
        <f t="shared" si="14"/>
        <v>5</v>
      </c>
      <c r="Q57" s="7">
        <f t="shared" si="15"/>
        <v>2091.736188219482</v>
      </c>
    </row>
    <row r="58" spans="2:17" ht="12.75">
      <c r="B58" s="8">
        <f t="shared" si="18"/>
        <v>486.6666666666668</v>
      </c>
      <c r="C58">
        <f t="shared" si="16"/>
        <v>16.000000000000004</v>
      </c>
      <c r="D58" s="7">
        <f t="shared" si="17"/>
        <v>1.3333333333333337</v>
      </c>
      <c r="E58" s="8">
        <f t="shared" si="8"/>
        <v>2091.736188219482</v>
      </c>
      <c r="F58" s="8">
        <f t="shared" si="9"/>
        <v>1818.901033234332</v>
      </c>
      <c r="G58" s="8">
        <f t="shared" si="0"/>
        <v>1376.208354678559</v>
      </c>
      <c r="H58" s="8">
        <f t="shared" si="1"/>
        <v>1000</v>
      </c>
      <c r="I58" s="4">
        <f t="shared" si="2"/>
        <v>176806441.65173176</v>
      </c>
      <c r="J58" s="7">
        <f t="shared" si="3"/>
        <v>176.80644165173175</v>
      </c>
      <c r="K58" s="7">
        <f t="shared" si="4"/>
        <v>3.718949606318838</v>
      </c>
      <c r="L58" s="8">
        <f t="shared" si="10"/>
        <v>4</v>
      </c>
      <c r="M58" s="8">
        <f t="shared" si="11"/>
        <v>657.5342465753424</v>
      </c>
      <c r="N58" s="4">
        <f t="shared" si="12"/>
        <v>20000000000</v>
      </c>
      <c r="O58" s="4">
        <f t="shared" si="13"/>
        <v>320000000000</v>
      </c>
      <c r="P58" s="7">
        <f t="shared" si="14"/>
        <v>5.333333333333334</v>
      </c>
      <c r="Q58" s="7">
        <f t="shared" si="15"/>
        <v>2084.512305653466</v>
      </c>
    </row>
    <row r="59" spans="2:17" ht="12.75">
      <c r="B59" s="8">
        <f t="shared" si="18"/>
        <v>517.0833333333335</v>
      </c>
      <c r="C59">
        <f t="shared" si="16"/>
        <v>17.000000000000004</v>
      </c>
      <c r="D59" s="7">
        <f t="shared" si="17"/>
        <v>1.416666666666667</v>
      </c>
      <c r="E59" s="8">
        <f t="shared" si="8"/>
        <v>2084.512305653466</v>
      </c>
      <c r="F59" s="8">
        <f t="shared" si="9"/>
        <v>1812.6193962204052</v>
      </c>
      <c r="G59" s="8">
        <f t="shared" si="0"/>
        <v>1371.580650978239</v>
      </c>
      <c r="H59" s="8">
        <f t="shared" si="1"/>
        <v>1000</v>
      </c>
      <c r="I59" s="4">
        <f t="shared" si="2"/>
        <v>175544449.177067</v>
      </c>
      <c r="J59" s="7">
        <f t="shared" si="3"/>
        <v>175.544449177067</v>
      </c>
      <c r="K59" s="7">
        <f t="shared" si="4"/>
        <v>3.7456852076940645</v>
      </c>
      <c r="L59" s="8">
        <f t="shared" si="10"/>
        <v>4</v>
      </c>
      <c r="M59" s="8">
        <f t="shared" si="11"/>
        <v>657.5342465753424</v>
      </c>
      <c r="N59" s="4">
        <f t="shared" si="12"/>
        <v>20000000000</v>
      </c>
      <c r="O59" s="4">
        <f t="shared" si="13"/>
        <v>340000000000</v>
      </c>
      <c r="P59" s="7">
        <f t="shared" si="14"/>
        <v>5.666666666666666</v>
      </c>
      <c r="Q59" s="7">
        <f t="shared" si="15"/>
        <v>2077.2876347388897</v>
      </c>
    </row>
    <row r="60" spans="2:17" ht="12.75">
      <c r="B60" s="8">
        <f t="shared" si="18"/>
        <v>547.5000000000001</v>
      </c>
      <c r="C60">
        <f t="shared" si="16"/>
        <v>18.000000000000004</v>
      </c>
      <c r="D60" s="7">
        <f t="shared" si="17"/>
        <v>1.5000000000000002</v>
      </c>
      <c r="E60" s="8">
        <f t="shared" si="8"/>
        <v>2077.2876347388897</v>
      </c>
      <c r="F60" s="8">
        <f t="shared" si="9"/>
        <v>1806.337073685991</v>
      </c>
      <c r="G60" s="8">
        <f t="shared" si="0"/>
        <v>1366.9676263006816</v>
      </c>
      <c r="H60" s="8">
        <f t="shared" si="1"/>
        <v>1000</v>
      </c>
      <c r="I60" s="4">
        <f t="shared" si="2"/>
        <v>174281641.55229372</v>
      </c>
      <c r="J60" s="7">
        <f t="shared" si="3"/>
        <v>174.2816415522937</v>
      </c>
      <c r="K60" s="7">
        <f t="shared" si="4"/>
        <v>3.772825644277899</v>
      </c>
      <c r="L60" s="8">
        <f t="shared" si="10"/>
        <v>4</v>
      </c>
      <c r="M60" s="8">
        <f t="shared" si="11"/>
        <v>657.5342465753424</v>
      </c>
      <c r="N60" s="4">
        <f t="shared" si="12"/>
        <v>20000000000</v>
      </c>
      <c r="O60" s="4">
        <f t="shared" si="13"/>
        <v>360000000000</v>
      </c>
      <c r="P60" s="7">
        <f t="shared" si="14"/>
        <v>6</v>
      </c>
      <c r="Q60" s="7">
        <f t="shared" si="15"/>
        <v>2070.0621752176257</v>
      </c>
    </row>
    <row r="61" spans="2:17" ht="12.75">
      <c r="B61" s="8">
        <f t="shared" si="18"/>
        <v>577.9166666666667</v>
      </c>
      <c r="C61">
        <f t="shared" si="16"/>
        <v>19</v>
      </c>
      <c r="D61" s="7">
        <f t="shared" si="17"/>
        <v>1.5833333333333333</v>
      </c>
      <c r="E61" s="8">
        <f t="shared" si="8"/>
        <v>2070.0621752176257</v>
      </c>
      <c r="F61" s="8">
        <f t="shared" si="9"/>
        <v>1800.0540654066313</v>
      </c>
      <c r="G61" s="8">
        <f t="shared" si="0"/>
        <v>1362.369463814446</v>
      </c>
      <c r="H61" s="8">
        <f t="shared" si="1"/>
        <v>1000</v>
      </c>
      <c r="I61" s="4">
        <f t="shared" si="2"/>
        <v>173018010.30660993</v>
      </c>
      <c r="J61" s="7">
        <f t="shared" si="3"/>
        <v>173.01801030660994</v>
      </c>
      <c r="K61" s="7">
        <f t="shared" si="4"/>
        <v>3.8003803500578237</v>
      </c>
      <c r="L61" s="8">
        <f t="shared" si="10"/>
        <v>4</v>
      </c>
      <c r="M61" s="8">
        <f t="shared" si="11"/>
        <v>657.5342465753424</v>
      </c>
      <c r="N61" s="4">
        <f t="shared" si="12"/>
        <v>20000000000</v>
      </c>
      <c r="O61" s="4">
        <f t="shared" si="13"/>
        <v>380000000000</v>
      </c>
      <c r="P61" s="7">
        <f t="shared" si="14"/>
        <v>6.333333333333334</v>
      </c>
      <c r="Q61" s="7">
        <f t="shared" si="15"/>
        <v>2062.835926831345</v>
      </c>
    </row>
    <row r="62" spans="2:17" ht="12.75">
      <c r="B62" s="8">
        <f t="shared" si="18"/>
        <v>608.3333333333334</v>
      </c>
      <c r="C62">
        <f t="shared" si="16"/>
        <v>20</v>
      </c>
      <c r="D62" s="7">
        <f t="shared" si="17"/>
        <v>1.6666666666666667</v>
      </c>
      <c r="E62" s="8">
        <f t="shared" si="8"/>
        <v>2062.835926831345</v>
      </c>
      <c r="F62" s="8">
        <f t="shared" si="9"/>
        <v>1793.7703711576917</v>
      </c>
      <c r="G62" s="8">
        <f t="shared" si="0"/>
        <v>1357.7863491118478</v>
      </c>
      <c r="H62" s="8">
        <f t="shared" si="1"/>
        <v>1000</v>
      </c>
      <c r="I62" s="4">
        <f t="shared" si="2"/>
        <v>171753546.82609022</v>
      </c>
      <c r="J62" s="7">
        <f t="shared" si="3"/>
        <v>171.75354682609023</v>
      </c>
      <c r="K62" s="7">
        <f t="shared" si="4"/>
        <v>3.82835905706874</v>
      </c>
      <c r="L62" s="8">
        <f t="shared" si="10"/>
        <v>4</v>
      </c>
      <c r="M62" s="8">
        <f t="shared" si="11"/>
        <v>657.5342465753424</v>
      </c>
      <c r="N62" s="4">
        <f t="shared" si="12"/>
        <v>20000000000</v>
      </c>
      <c r="O62" s="4">
        <f t="shared" si="13"/>
        <v>400000000000</v>
      </c>
      <c r="P62" s="7">
        <f t="shared" si="14"/>
        <v>6.666666666666667</v>
      </c>
      <c r="Q62" s="7">
        <f t="shared" si="15"/>
        <v>2055.608889321646</v>
      </c>
    </row>
    <row r="63" spans="2:17" ht="12.75">
      <c r="B63" s="8">
        <f t="shared" si="18"/>
        <v>638.75</v>
      </c>
      <c r="C63">
        <f t="shared" si="16"/>
        <v>21</v>
      </c>
      <c r="D63" s="7">
        <f t="shared" si="17"/>
        <v>1.75</v>
      </c>
      <c r="E63" s="8">
        <f t="shared" si="8"/>
        <v>2055.608889321646</v>
      </c>
      <c r="F63" s="8">
        <f t="shared" si="9"/>
        <v>1787.485990714475</v>
      </c>
      <c r="G63" s="8">
        <f t="shared" si="0"/>
        <v>1353.218470239001</v>
      </c>
      <c r="H63" s="8">
        <f t="shared" si="1"/>
        <v>1000</v>
      </c>
      <c r="I63" s="4">
        <f t="shared" si="2"/>
        <v>170488242.35056585</v>
      </c>
      <c r="J63" s="7">
        <f t="shared" si="3"/>
        <v>170.48824235056586</v>
      </c>
      <c r="K63" s="7">
        <f t="shared" si="4"/>
        <v>3.8567718073090926</v>
      </c>
      <c r="L63" s="8">
        <f t="shared" si="10"/>
        <v>4</v>
      </c>
      <c r="M63" s="8">
        <f t="shared" si="11"/>
        <v>657.5342465753424</v>
      </c>
      <c r="N63" s="4">
        <f t="shared" si="12"/>
        <v>20000000000</v>
      </c>
      <c r="O63" s="4">
        <f t="shared" si="13"/>
        <v>420000000000</v>
      </c>
      <c r="P63" s="7">
        <f t="shared" si="14"/>
        <v>7.000000000000001</v>
      </c>
      <c r="Q63" s="7">
        <f t="shared" si="15"/>
        <v>2048.3810624299235</v>
      </c>
    </row>
    <row r="64" spans="2:17" ht="12.75">
      <c r="B64" s="8">
        <f t="shared" si="18"/>
        <v>669.1666666666666</v>
      </c>
      <c r="C64">
        <f t="shared" si="16"/>
        <v>21.999999999999996</v>
      </c>
      <c r="D64" s="7">
        <f t="shared" si="17"/>
        <v>1.833333333333333</v>
      </c>
      <c r="E64" s="8">
        <f t="shared" si="8"/>
        <v>2048.3810624299235</v>
      </c>
      <c r="F64" s="8">
        <f t="shared" si="9"/>
        <v>1781.2009238521075</v>
      </c>
      <c r="G64" s="8">
        <f t="shared" si="0"/>
        <v>1348.66601772589</v>
      </c>
      <c r="H64" s="8">
        <f t="shared" si="1"/>
        <v>1000</v>
      </c>
      <c r="I64" s="4">
        <f t="shared" si="2"/>
        <v>169222087.97037384</v>
      </c>
      <c r="J64" s="7">
        <f t="shared" si="3"/>
        <v>169.22208797037385</v>
      </c>
      <c r="K64" s="7">
        <f t="shared" si="4"/>
        <v>3.8856289652356653</v>
      </c>
      <c r="L64" s="8">
        <f t="shared" si="10"/>
        <v>4</v>
      </c>
      <c r="M64" s="8">
        <f t="shared" si="11"/>
        <v>657.5342465753424</v>
      </c>
      <c r="N64" s="4">
        <f t="shared" si="12"/>
        <v>20000000000</v>
      </c>
      <c r="O64" s="4">
        <f t="shared" si="13"/>
        <v>440000000000</v>
      </c>
      <c r="P64" s="7">
        <f t="shared" si="14"/>
        <v>7.333333333333333</v>
      </c>
      <c r="Q64" s="7">
        <f t="shared" si="15"/>
        <v>2041.1524458974566</v>
      </c>
    </row>
    <row r="65" spans="2:17" ht="12.75">
      <c r="B65" s="8">
        <f t="shared" si="18"/>
        <v>699.5833333333333</v>
      </c>
      <c r="C65">
        <f t="shared" si="16"/>
        <v>22.999999999999996</v>
      </c>
      <c r="D65" s="7">
        <f t="shared" si="17"/>
        <v>1.9166666666666663</v>
      </c>
      <c r="E65" s="8">
        <f t="shared" si="8"/>
        <v>2041.1524458974566</v>
      </c>
      <c r="F65" s="8">
        <f t="shared" si="9"/>
        <v>1774.9151703456146</v>
      </c>
      <c r="G65" s="8">
        <f t="shared" si="0"/>
        <v>1344.1291846167742</v>
      </c>
      <c r="H65" s="8">
        <f t="shared" si="1"/>
        <v>1000</v>
      </c>
      <c r="I65" s="4">
        <f t="shared" si="2"/>
        <v>167955074.62305596</v>
      </c>
      <c r="J65" s="7">
        <f t="shared" si="3"/>
        <v>167.95507462305596</v>
      </c>
      <c r="K65" s="7">
        <f t="shared" si="4"/>
        <v>3.914941230868172</v>
      </c>
      <c r="L65" s="8">
        <f t="shared" si="10"/>
        <v>4</v>
      </c>
      <c r="M65" s="8">
        <f t="shared" si="11"/>
        <v>657.5342465753424</v>
      </c>
      <c r="N65" s="4">
        <f t="shared" si="12"/>
        <v>20000000000</v>
      </c>
      <c r="O65" s="4">
        <f t="shared" si="13"/>
        <v>460000000000</v>
      </c>
      <c r="P65" s="7">
        <f t="shared" si="14"/>
        <v>7.666666666666666</v>
      </c>
      <c r="Q65" s="7">
        <f t="shared" si="15"/>
        <v>2033.9230394653948</v>
      </c>
    </row>
    <row r="66" spans="2:17" ht="12.75">
      <c r="B66" s="8">
        <f t="shared" si="18"/>
        <v>729.9999999999999</v>
      </c>
      <c r="C66">
        <f t="shared" si="16"/>
        <v>23.999999999999996</v>
      </c>
      <c r="D66" s="7">
        <f t="shared" si="17"/>
        <v>1.9999999999999998</v>
      </c>
      <c r="E66" s="8">
        <f t="shared" si="8"/>
        <v>2033.9230394653948</v>
      </c>
      <c r="F66" s="8">
        <f t="shared" si="9"/>
        <v>1768.6287299699086</v>
      </c>
      <c r="G66" s="8">
        <f t="shared" si="0"/>
        <v>1339.608166500705</v>
      </c>
      <c r="H66" s="8">
        <f t="shared" si="1"/>
        <v>1000</v>
      </c>
      <c r="I66" s="4">
        <f t="shared" si="2"/>
        <v>166687193.0899489</v>
      </c>
      <c r="J66" s="7">
        <f t="shared" si="3"/>
        <v>166.6871930899489</v>
      </c>
      <c r="K66" s="7">
        <f t="shared" si="4"/>
        <v>3.944719653540025</v>
      </c>
      <c r="L66" s="8">
        <f t="shared" si="10"/>
        <v>4</v>
      </c>
      <c r="M66" s="8">
        <f t="shared" si="11"/>
        <v>657.5342465753424</v>
      </c>
      <c r="N66" s="4">
        <f t="shared" si="12"/>
        <v>20000000000</v>
      </c>
      <c r="O66" s="4">
        <f t="shared" si="13"/>
        <v>480000000000</v>
      </c>
      <c r="P66" s="7">
        <f t="shared" si="14"/>
        <v>8</v>
      </c>
      <c r="Q66" s="7">
        <f t="shared" si="15"/>
        <v>2026.6928428747278</v>
      </c>
    </row>
    <row r="67" spans="2:17" ht="12.75">
      <c r="B67" s="8">
        <f t="shared" si="18"/>
        <v>760.4166666666665</v>
      </c>
      <c r="C67">
        <f t="shared" si="16"/>
        <v>24.999999999999993</v>
      </c>
      <c r="D67" s="7">
        <f t="shared" si="17"/>
        <v>2.0833333333333326</v>
      </c>
      <c r="E67" s="8">
        <f t="shared" si="8"/>
        <v>2026.6928428747278</v>
      </c>
      <c r="F67" s="8">
        <f t="shared" si="9"/>
        <v>1762.3416024997634</v>
      </c>
      <c r="G67" s="8">
        <f t="shared" si="0"/>
        <v>1335.103161542214</v>
      </c>
      <c r="H67" s="8">
        <f t="shared" si="1"/>
        <v>1000</v>
      </c>
      <c r="I67" s="4">
        <f t="shared" si="2"/>
        <v>165418433.9926774</v>
      </c>
      <c r="J67" s="7">
        <f t="shared" si="3"/>
        <v>165.4184339926774</v>
      </c>
      <c r="K67" s="7">
        <f t="shared" si="4"/>
        <v>3.974975646332437</v>
      </c>
      <c r="L67" s="8">
        <f t="shared" si="10"/>
        <v>4</v>
      </c>
      <c r="M67" s="8">
        <f t="shared" si="11"/>
        <v>657.5342465753424</v>
      </c>
      <c r="N67" s="4">
        <f t="shared" si="12"/>
        <v>20000000000</v>
      </c>
      <c r="O67" s="4">
        <f t="shared" si="13"/>
        <v>500000000000</v>
      </c>
      <c r="P67" s="7">
        <f t="shared" si="14"/>
        <v>8.333333333333332</v>
      </c>
      <c r="Q67" s="7">
        <f t="shared" si="15"/>
        <v>2019.461855866315</v>
      </c>
    </row>
    <row r="68" spans="2:17" ht="12.75">
      <c r="B68" s="8">
        <f t="shared" si="18"/>
        <v>790.8333333333331</v>
      </c>
      <c r="C68">
        <f t="shared" si="16"/>
        <v>25.999999999999993</v>
      </c>
      <c r="D68" s="7">
        <f t="shared" si="17"/>
        <v>2.166666666666666</v>
      </c>
      <c r="E68" s="8">
        <f t="shared" si="8"/>
        <v>2019.461855866315</v>
      </c>
      <c r="F68" s="8">
        <f t="shared" si="9"/>
        <v>1756.0537877098393</v>
      </c>
      <c r="G68" s="8">
        <f t="shared" si="0"/>
        <v>1330.614370512204</v>
      </c>
      <c r="H68" s="8">
        <f t="shared" si="1"/>
        <v>1000</v>
      </c>
      <c r="I68" s="4">
        <f t="shared" si="2"/>
        <v>164148787.7895606</v>
      </c>
      <c r="J68" s="7">
        <f t="shared" si="3"/>
        <v>164.14878778956057</v>
      </c>
      <c r="K68" s="7">
        <f t="shared" si="4"/>
        <v>4.005721001231541</v>
      </c>
      <c r="L68" s="8">
        <f t="shared" si="10"/>
        <v>5</v>
      </c>
      <c r="M68" s="8">
        <f t="shared" si="11"/>
        <v>657.5342465753424</v>
      </c>
      <c r="N68" s="4">
        <f t="shared" si="12"/>
        <v>20000000000</v>
      </c>
      <c r="O68" s="4">
        <f t="shared" si="13"/>
        <v>520000000000</v>
      </c>
      <c r="P68" s="7">
        <f t="shared" si="14"/>
        <v>8.666666666666668</v>
      </c>
      <c r="Q68" s="7">
        <f t="shared" si="15"/>
        <v>2012.2300781808713</v>
      </c>
    </row>
    <row r="69" spans="2:17" ht="12.75">
      <c r="B69" s="8">
        <f t="shared" si="18"/>
        <v>821.2499999999998</v>
      </c>
      <c r="C69">
        <f t="shared" si="16"/>
        <v>26.999999999999993</v>
      </c>
      <c r="D69" s="7">
        <f t="shared" si="17"/>
        <v>2.2499999999999996</v>
      </c>
      <c r="E69" s="8">
        <f t="shared" si="8"/>
        <v>2012.2300781808713</v>
      </c>
      <c r="F69" s="8">
        <f t="shared" si="9"/>
        <v>1749.7652853746708</v>
      </c>
      <c r="G69" s="8">
        <f t="shared" si="0"/>
        <v>1326.1419968189766</v>
      </c>
      <c r="H69" s="8">
        <f t="shared" si="1"/>
        <v>1000</v>
      </c>
      <c r="I69" s="4">
        <f t="shared" si="2"/>
        <v>162878244.7719101</v>
      </c>
      <c r="J69" s="7">
        <f t="shared" si="3"/>
        <v>162.8782447719101</v>
      </c>
      <c r="K69" s="7">
        <f t="shared" si="4"/>
        <v>4.036967905051617</v>
      </c>
      <c r="L69" s="8">
        <f t="shared" si="10"/>
        <v>5</v>
      </c>
      <c r="M69" s="8">
        <f t="shared" si="11"/>
        <v>657.5342465753424</v>
      </c>
      <c r="N69" s="4">
        <f t="shared" si="12"/>
        <v>20000000000</v>
      </c>
      <c r="O69" s="4">
        <f t="shared" si="13"/>
        <v>540000000000</v>
      </c>
      <c r="P69" s="7">
        <f t="shared" si="14"/>
        <v>9</v>
      </c>
      <c r="Q69" s="7">
        <f t="shared" si="15"/>
        <v>2004.997509558966</v>
      </c>
    </row>
    <row r="70" spans="2:17" ht="12.75">
      <c r="B70" s="8">
        <f t="shared" si="18"/>
        <v>851.6666666666664</v>
      </c>
      <c r="C70">
        <f t="shared" si="16"/>
        <v>27.99999999999999</v>
      </c>
      <c r="D70" s="7">
        <f t="shared" si="17"/>
        <v>2.3333333333333326</v>
      </c>
      <c r="E70" s="8">
        <f t="shared" si="8"/>
        <v>2004.997509558966</v>
      </c>
      <c r="F70" s="8">
        <f t="shared" si="9"/>
        <v>1743.476095268666</v>
      </c>
      <c r="G70" s="8">
        <f t="shared" si="0"/>
        <v>1321.6862465394204</v>
      </c>
      <c r="H70" s="8">
        <f t="shared" si="1"/>
        <v>1000</v>
      </c>
      <c r="I70" s="4">
        <f t="shared" si="2"/>
        <v>161606795.06022665</v>
      </c>
      <c r="J70" s="7">
        <f t="shared" si="3"/>
        <v>161.60679506022666</v>
      </c>
      <c r="K70" s="7">
        <f t="shared" si="4"/>
        <v>4.068728956169798</v>
      </c>
      <c r="L70" s="8">
        <f t="shared" si="10"/>
        <v>5</v>
      </c>
      <c r="M70" s="8">
        <f t="shared" si="11"/>
        <v>657.5342465753424</v>
      </c>
      <c r="N70" s="4">
        <f t="shared" si="12"/>
        <v>20000000000</v>
      </c>
      <c r="O70" s="4">
        <f t="shared" si="13"/>
        <v>560000000000</v>
      </c>
      <c r="P70" s="7">
        <f t="shared" si="14"/>
        <v>9.333333333333334</v>
      </c>
      <c r="Q70" s="7">
        <f t="shared" si="15"/>
        <v>1997.764149741039</v>
      </c>
    </row>
    <row r="71" spans="2:17" ht="12.75">
      <c r="B71" s="8">
        <f t="shared" si="18"/>
        <v>882.083333333333</v>
      </c>
      <c r="C71">
        <f t="shared" si="16"/>
        <v>28.99999999999999</v>
      </c>
      <c r="D71" s="7">
        <f t="shared" si="17"/>
        <v>2.4166666666666656</v>
      </c>
      <c r="E71" s="8">
        <f t="shared" si="8"/>
        <v>1997.764149741039</v>
      </c>
      <c r="F71" s="8">
        <f t="shared" si="9"/>
        <v>1737.1862171661212</v>
      </c>
      <c r="G71" s="8">
        <f t="shared" si="0"/>
        <v>1317.247328450355</v>
      </c>
      <c r="H71" s="8">
        <f t="shared" si="1"/>
        <v>1000</v>
      </c>
      <c r="I71" s="4">
        <f t="shared" si="2"/>
        <v>160334428.60029253</v>
      </c>
      <c r="J71" s="7">
        <f t="shared" si="3"/>
        <v>160.33442860029254</v>
      </c>
      <c r="K71" s="7">
        <f t="shared" si="4"/>
        <v>4.101017182120938</v>
      </c>
      <c r="L71" s="8">
        <f t="shared" si="10"/>
        <v>5</v>
      </c>
      <c r="M71" s="8">
        <f t="shared" si="11"/>
        <v>657.5342465753423</v>
      </c>
      <c r="N71" s="4">
        <f t="shared" si="12"/>
        <v>19999999999.999996</v>
      </c>
      <c r="O71" s="4">
        <f t="shared" si="13"/>
        <v>580000000000</v>
      </c>
      <c r="P71" s="7">
        <f t="shared" si="14"/>
        <v>9.666666666666666</v>
      </c>
      <c r="Q71" s="7">
        <f t="shared" si="15"/>
        <v>1990.5299984673563</v>
      </c>
    </row>
    <row r="72" spans="2:17" ht="12.75">
      <c r="B72" s="8">
        <f t="shared" si="18"/>
        <v>912.4999999999997</v>
      </c>
      <c r="C72">
        <f t="shared" si="16"/>
        <v>29.99999999999999</v>
      </c>
      <c r="D72" s="7">
        <f t="shared" si="17"/>
        <v>2.499999999999999</v>
      </c>
      <c r="E72" s="8">
        <f t="shared" si="8"/>
        <v>1990.5299984673563</v>
      </c>
      <c r="F72" s="8">
        <f t="shared" si="9"/>
        <v>1730.8956508411795</v>
      </c>
      <c r="G72" s="8">
        <f t="shared" si="0"/>
        <v>1312.825454059975</v>
      </c>
      <c r="H72" s="8">
        <f t="shared" si="1"/>
        <v>1000</v>
      </c>
      <c r="I72" s="4">
        <f t="shared" si="2"/>
        <v>159061135.1591413</v>
      </c>
      <c r="J72" s="7">
        <f t="shared" si="3"/>
        <v>159.06113515914132</v>
      </c>
      <c r="K72" s="7">
        <f t="shared" si="4"/>
        <v>4.133846058105123</v>
      </c>
      <c r="L72" s="8">
        <f t="shared" si="10"/>
        <v>5</v>
      </c>
      <c r="M72" s="8">
        <f t="shared" si="11"/>
        <v>657.5342465753424</v>
      </c>
      <c r="N72" s="4">
        <f t="shared" si="12"/>
        <v>20000000000</v>
      </c>
      <c r="O72" s="4">
        <f t="shared" si="13"/>
        <v>600000000000</v>
      </c>
      <c r="P72" s="7">
        <f t="shared" si="14"/>
        <v>10</v>
      </c>
      <c r="Q72" s="7">
        <f t="shared" si="15"/>
        <v>1983.2950554780818</v>
      </c>
    </row>
    <row r="73" spans="2:17" ht="12.75">
      <c r="B73" s="8">
        <f t="shared" si="18"/>
        <v>942.9166666666663</v>
      </c>
      <c r="C73">
        <f t="shared" si="16"/>
        <v>30.999999999999986</v>
      </c>
      <c r="D73" s="7">
        <f t="shared" si="17"/>
        <v>2.583333333333332</v>
      </c>
      <c r="E73" s="8">
        <f t="shared" si="8"/>
        <v>1983.2950554780818</v>
      </c>
      <c r="F73" s="8">
        <f t="shared" si="9"/>
        <v>1724.6043960678974</v>
      </c>
      <c r="G73" s="8">
        <f t="shared" si="0"/>
        <v>1308.420837639495</v>
      </c>
      <c r="H73" s="8">
        <f t="shared" si="1"/>
        <v>1000</v>
      </c>
      <c r="I73" s="4">
        <f t="shared" si="2"/>
        <v>157786904.32093492</v>
      </c>
      <c r="J73" s="7">
        <f t="shared" si="3"/>
        <v>157.78690432093492</v>
      </c>
      <c r="K73" s="7">
        <f t="shared" si="4"/>
        <v>4.167229526462684</v>
      </c>
      <c r="L73" s="8">
        <f t="shared" si="10"/>
        <v>5</v>
      </c>
      <c r="M73" s="8">
        <f t="shared" si="11"/>
        <v>657.5342465753424</v>
      </c>
      <c r="N73" s="4">
        <f t="shared" si="12"/>
        <v>20000000000</v>
      </c>
      <c r="O73" s="4">
        <f t="shared" si="13"/>
        <v>620000000000</v>
      </c>
      <c r="P73" s="7">
        <f t="shared" si="14"/>
        <v>10.333333333333334</v>
      </c>
      <c r="Q73" s="7">
        <f t="shared" si="15"/>
        <v>1976.0593205132207</v>
      </c>
    </row>
    <row r="74" spans="2:17" ht="12.75">
      <c r="B74" s="8">
        <f t="shared" si="18"/>
        <v>973.3333333333329</v>
      </c>
      <c r="C74">
        <f t="shared" si="16"/>
        <v>31.999999999999986</v>
      </c>
      <c r="D74" s="7">
        <f t="shared" si="17"/>
        <v>2.6666666666666656</v>
      </c>
      <c r="E74" s="8">
        <f t="shared" si="8"/>
        <v>1976.0593205132207</v>
      </c>
      <c r="F74" s="8">
        <f t="shared" si="9"/>
        <v>1718.312452620192</v>
      </c>
      <c r="G74" s="8">
        <f t="shared" si="0"/>
        <v>1304.0336962548315</v>
      </c>
      <c r="H74" s="8">
        <f t="shared" si="1"/>
        <v>1000</v>
      </c>
      <c r="I74" s="4">
        <f t="shared" si="2"/>
        <v>156511725.4826977</v>
      </c>
      <c r="J74" s="7">
        <f t="shared" si="3"/>
        <v>156.5117254826977</v>
      </c>
      <c r="K74" s="7">
        <f t="shared" si="4"/>
        <v>4.2011820171775724</v>
      </c>
      <c r="L74" s="8">
        <f t="shared" si="10"/>
        <v>5</v>
      </c>
      <c r="M74" s="8">
        <f t="shared" si="11"/>
        <v>657.5342465753424</v>
      </c>
      <c r="N74" s="4">
        <f t="shared" si="12"/>
        <v>20000000000</v>
      </c>
      <c r="O74" s="4">
        <f t="shared" si="13"/>
        <v>640000000000</v>
      </c>
      <c r="P74" s="7">
        <f t="shared" si="14"/>
        <v>10.666666666666668</v>
      </c>
      <c r="Q74" s="7">
        <f t="shared" si="15"/>
        <v>1968.8227933126188</v>
      </c>
    </row>
    <row r="75" spans="2:17" ht="12.75">
      <c r="B75" s="8">
        <f t="shared" si="18"/>
        <v>1003.7499999999995</v>
      </c>
      <c r="C75">
        <f t="shared" si="16"/>
        <v>32.999999999999986</v>
      </c>
      <c r="D75" s="7">
        <f t="shared" si="17"/>
        <v>2.7499999999999987</v>
      </c>
      <c r="E75" s="8">
        <f t="shared" si="8"/>
        <v>1968.8227933126188</v>
      </c>
      <c r="F75" s="8">
        <f t="shared" si="9"/>
        <v>1712.0198202718425</v>
      </c>
      <c r="G75" s="8">
        <f t="shared" si="0"/>
        <v>1299.664249798433</v>
      </c>
      <c r="H75" s="8">
        <f t="shared" si="1"/>
        <v>1000</v>
      </c>
      <c r="I75" s="4">
        <f t="shared" si="2"/>
        <v>155235587.84993854</v>
      </c>
      <c r="J75" s="7">
        <f t="shared" si="3"/>
        <v>155.23558784993855</v>
      </c>
      <c r="K75" s="7">
        <f t="shared" si="4"/>
        <v>4.2357184694720935</v>
      </c>
      <c r="L75" s="8">
        <f t="shared" si="10"/>
        <v>5</v>
      </c>
      <c r="M75" s="8">
        <f t="shared" si="11"/>
        <v>657.5342465753424</v>
      </c>
      <c r="N75" s="4">
        <f t="shared" si="12"/>
        <v>20000000000</v>
      </c>
      <c r="O75" s="4">
        <f t="shared" si="13"/>
        <v>660000000000</v>
      </c>
      <c r="P75" s="7">
        <f t="shared" si="14"/>
        <v>11</v>
      </c>
      <c r="Q75" s="7">
        <f t="shared" si="15"/>
        <v>1961.5854736160206</v>
      </c>
    </row>
    <row r="76" spans="2:17" ht="12.75">
      <c r="B76" s="8">
        <f t="shared" si="18"/>
        <v>1034.1666666666663</v>
      </c>
      <c r="C76">
        <f t="shared" si="16"/>
        <v>33.999999999999986</v>
      </c>
      <c r="D76" s="7">
        <f t="shared" si="17"/>
        <v>2.833333333333332</v>
      </c>
      <c r="E76" s="8">
        <f t="shared" si="8"/>
        <v>1961.5854736160206</v>
      </c>
      <c r="F76" s="8">
        <f t="shared" si="9"/>
        <v>1705.7264987965398</v>
      </c>
      <c r="G76" s="8">
        <f t="shared" si="0"/>
        <v>1295.3127210212424</v>
      </c>
      <c r="H76" s="8">
        <f t="shared" si="1"/>
        <v>1000</v>
      </c>
      <c r="I76" s="4">
        <f t="shared" si="2"/>
        <v>153958480.43215588</v>
      </c>
      <c r="J76" s="7">
        <f t="shared" si="3"/>
        <v>153.95848043215588</v>
      </c>
      <c r="K76" s="7">
        <f t="shared" si="4"/>
        <v>4.270854354561487</v>
      </c>
      <c r="L76" s="8">
        <f t="shared" si="10"/>
        <v>5</v>
      </c>
      <c r="M76" s="8">
        <f t="shared" si="11"/>
        <v>657.5342465753424</v>
      </c>
      <c r="N76" s="4">
        <f t="shared" si="12"/>
        <v>20000000000</v>
      </c>
      <c r="O76" s="4">
        <f t="shared" si="13"/>
        <v>680000000000</v>
      </c>
      <c r="P76" s="7">
        <f t="shared" si="14"/>
        <v>11.333333333333332</v>
      </c>
      <c r="Q76" s="7">
        <f t="shared" si="15"/>
        <v>1954.3473611629677</v>
      </c>
    </row>
    <row r="77" spans="2:17" ht="12.75">
      <c r="B77" s="8">
        <f t="shared" si="18"/>
        <v>1064.583333333333</v>
      </c>
      <c r="C77">
        <f t="shared" si="16"/>
        <v>34.999999999999986</v>
      </c>
      <c r="D77" s="7">
        <f t="shared" si="17"/>
        <v>2.9166666666666656</v>
      </c>
      <c r="E77" s="8">
        <f t="shared" si="8"/>
        <v>1954.3473611629677</v>
      </c>
      <c r="F77" s="8">
        <f t="shared" si="9"/>
        <v>1699.4324879677981</v>
      </c>
      <c r="G77" s="8">
        <f t="shared" si="0"/>
        <v>1290.9793355646557</v>
      </c>
      <c r="H77" s="8">
        <f t="shared" si="1"/>
        <v>1000</v>
      </c>
      <c r="I77" s="4">
        <f t="shared" si="2"/>
        <v>152680392.03818253</v>
      </c>
      <c r="J77" s="7">
        <f t="shared" si="3"/>
        <v>152.68039203818253</v>
      </c>
      <c r="K77" s="7">
        <f t="shared" si="4"/>
        <v>4.306605699642855</v>
      </c>
      <c r="L77" s="8">
        <f t="shared" si="10"/>
        <v>5</v>
      </c>
      <c r="M77" s="8">
        <f t="shared" si="11"/>
        <v>657.5342465753424</v>
      </c>
      <c r="N77" s="4">
        <f t="shared" si="12"/>
        <v>20000000000</v>
      </c>
      <c r="O77" s="4">
        <f t="shared" si="13"/>
        <v>700000000000</v>
      </c>
      <c r="P77" s="7">
        <f t="shared" si="14"/>
        <v>11.666666666666666</v>
      </c>
      <c r="Q77" s="7">
        <f t="shared" si="15"/>
        <v>1947.108455692915</v>
      </c>
    </row>
    <row r="78" spans="2:17" ht="12.75">
      <c r="B78" s="8">
        <f t="shared" si="18"/>
        <v>1094.9999999999998</v>
      </c>
      <c r="C78">
        <f t="shared" si="16"/>
        <v>35.99999999999999</v>
      </c>
      <c r="D78" s="7">
        <f t="shared" si="17"/>
        <v>2.9999999999999996</v>
      </c>
      <c r="E78" s="8">
        <f t="shared" si="8"/>
        <v>1947.108455692915</v>
      </c>
      <c r="F78" s="8">
        <f t="shared" si="9"/>
        <v>1693.1377875590565</v>
      </c>
      <c r="G78" s="8">
        <f t="shared" si="0"/>
        <v>1286.6643219926893</v>
      </c>
      <c r="H78" s="8">
        <f t="shared" si="1"/>
        <v>1000</v>
      </c>
      <c r="I78" s="4">
        <f t="shared" si="2"/>
        <v>151401311.27143377</v>
      </c>
      <c r="J78" s="7">
        <f t="shared" si="3"/>
        <v>151.40131127143377</v>
      </c>
      <c r="K78" s="7">
        <f t="shared" si="4"/>
        <v>4.342989113195384</v>
      </c>
      <c r="L78" s="8">
        <f t="shared" si="10"/>
        <v>5</v>
      </c>
      <c r="M78" s="8">
        <f t="shared" si="11"/>
        <v>657.5342465753424</v>
      </c>
      <c r="N78" s="4">
        <f t="shared" si="12"/>
        <v>20000000000</v>
      </c>
      <c r="O78" s="4">
        <f t="shared" si="13"/>
        <v>720000000000</v>
      </c>
      <c r="P78" s="7">
        <f t="shared" si="14"/>
        <v>12</v>
      </c>
      <c r="Q78" s="7">
        <f t="shared" si="15"/>
        <v>1939.8687569451577</v>
      </c>
    </row>
    <row r="79" spans="2:17" ht="12.75">
      <c r="B79" s="8">
        <f t="shared" si="18"/>
        <v>1125.4166666666665</v>
      </c>
      <c r="C79">
        <f t="shared" si="16"/>
        <v>36.99999999999999</v>
      </c>
      <c r="D79" s="7">
        <f t="shared" si="17"/>
        <v>3.0833333333333326</v>
      </c>
      <c r="E79" s="8">
        <f t="shared" si="8"/>
        <v>1939.8687569451577</v>
      </c>
      <c r="F79" s="8">
        <f t="shared" si="9"/>
        <v>1686.8423973436154</v>
      </c>
      <c r="G79" s="8">
        <f t="shared" si="0"/>
        <v>1282.3679118241043</v>
      </c>
      <c r="H79" s="8">
        <f t="shared" si="1"/>
        <v>1000</v>
      </c>
      <c r="I79" s="4">
        <f t="shared" si="2"/>
        <v>150121226.52498025</v>
      </c>
      <c r="J79" s="7">
        <f t="shared" si="3"/>
        <v>150.12122652498024</v>
      </c>
      <c r="K79" s="7">
        <f t="shared" si="4"/>
        <v>4.3800218116785</v>
      </c>
      <c r="L79" s="8">
        <f t="shared" si="10"/>
        <v>5</v>
      </c>
      <c r="M79" s="8">
        <f t="shared" si="11"/>
        <v>657.5342465753424</v>
      </c>
      <c r="N79" s="4">
        <f t="shared" si="12"/>
        <v>20000000000</v>
      </c>
      <c r="O79" s="4">
        <f t="shared" si="13"/>
        <v>740000000000</v>
      </c>
      <c r="P79" s="7">
        <f t="shared" si="14"/>
        <v>12.333333333333334</v>
      </c>
      <c r="Q79" s="7">
        <f t="shared" si="15"/>
        <v>1932.6282646588324</v>
      </c>
    </row>
    <row r="80" spans="2:17" ht="12.75">
      <c r="B80" s="8">
        <f t="shared" si="18"/>
        <v>1155.8333333333333</v>
      </c>
      <c r="C80">
        <f t="shared" si="16"/>
        <v>37.99999999999999</v>
      </c>
      <c r="D80" s="7">
        <f t="shared" si="17"/>
        <v>3.166666666666666</v>
      </c>
      <c r="E80" s="8">
        <f t="shared" si="8"/>
        <v>1932.6282646588324</v>
      </c>
      <c r="F80" s="8">
        <f t="shared" si="9"/>
        <v>1680.546317094637</v>
      </c>
      <c r="G80" s="8">
        <f t="shared" si="0"/>
        <v>1278.0903395646353</v>
      </c>
      <c r="H80" s="8">
        <f t="shared" si="1"/>
        <v>1000</v>
      </c>
      <c r="I80" s="4">
        <f t="shared" si="2"/>
        <v>148840125.97648796</v>
      </c>
      <c r="J80" s="7">
        <f t="shared" si="3"/>
        <v>148.84012597648797</v>
      </c>
      <c r="K80" s="7">
        <f t="shared" si="4"/>
        <v>4.4177216477175785</v>
      </c>
      <c r="L80" s="8">
        <f t="shared" si="10"/>
        <v>5</v>
      </c>
      <c r="M80" s="8">
        <f t="shared" si="11"/>
        <v>657.5342465753424</v>
      </c>
      <c r="N80" s="4">
        <f t="shared" si="12"/>
        <v>20000000000</v>
      </c>
      <c r="O80" s="4">
        <f t="shared" si="13"/>
        <v>760000000000</v>
      </c>
      <c r="P80" s="7">
        <f t="shared" si="14"/>
        <v>12.666666666666668</v>
      </c>
      <c r="Q80" s="7">
        <f t="shared" si="15"/>
        <v>1925.3869785729446</v>
      </c>
    </row>
    <row r="81" spans="2:17" ht="12.75">
      <c r="B81" s="8">
        <f t="shared" si="18"/>
        <v>1186.25</v>
      </c>
      <c r="C81">
        <f t="shared" si="16"/>
        <v>39</v>
      </c>
      <c r="D81" s="7">
        <f t="shared" si="17"/>
        <v>3.25</v>
      </c>
      <c r="E81" s="8">
        <f t="shared" si="8"/>
        <v>1925.3869785729446</v>
      </c>
      <c r="F81" s="8">
        <f t="shared" si="9"/>
        <v>1674.2495465851694</v>
      </c>
      <c r="G81" s="8">
        <f t="shared" si="0"/>
        <v>1273.8318427392787</v>
      </c>
      <c r="H81" s="8">
        <f t="shared" si="1"/>
        <v>1000</v>
      </c>
      <c r="I81" s="4">
        <f t="shared" si="2"/>
        <v>147557997.5830123</v>
      </c>
      <c r="J81" s="7">
        <f t="shared" si="3"/>
        <v>147.5579975830123</v>
      </c>
      <c r="K81" s="7">
        <f t="shared" si="4"/>
        <v>4.456107139875158</v>
      </c>
      <c r="L81" s="8">
        <f t="shared" si="10"/>
        <v>5</v>
      </c>
      <c r="M81" s="8">
        <f t="shared" si="11"/>
        <v>657.5342465753424</v>
      </c>
      <c r="N81" s="4">
        <f t="shared" si="12"/>
        <v>20000000000</v>
      </c>
      <c r="O81" s="4">
        <f t="shared" si="13"/>
        <v>780000000000</v>
      </c>
      <c r="P81" s="7">
        <f t="shared" si="14"/>
        <v>13</v>
      </c>
      <c r="Q81" s="7">
        <f t="shared" si="15"/>
        <v>1918.1448984263702</v>
      </c>
    </row>
    <row r="82" spans="2:17" ht="12.75">
      <c r="B82" s="8">
        <f t="shared" si="18"/>
        <v>1216.6666666666667</v>
      </c>
      <c r="C82">
        <f t="shared" si="16"/>
        <v>40</v>
      </c>
      <c r="D82" s="7">
        <f t="shared" si="17"/>
        <v>3.3333333333333335</v>
      </c>
      <c r="E82" s="8">
        <f t="shared" si="8"/>
        <v>1918.1448984263702</v>
      </c>
      <c r="F82" s="8">
        <f t="shared" si="9"/>
        <v>1667.952085588148</v>
      </c>
      <c r="G82" s="8">
        <f t="shared" si="0"/>
        <v>1269.592661924608</v>
      </c>
      <c r="H82" s="8">
        <f t="shared" si="1"/>
        <v>1000</v>
      </c>
      <c r="I82" s="4">
        <f t="shared" si="2"/>
        <v>146274829.07563013</v>
      </c>
      <c r="J82" s="7">
        <f t="shared" si="3"/>
        <v>146.27482907563012</v>
      </c>
      <c r="K82" s="7">
        <f t="shared" si="4"/>
        <v>4.495197504113097</v>
      </c>
      <c r="L82" s="8">
        <f t="shared" si="10"/>
        <v>5</v>
      </c>
      <c r="M82" s="8">
        <f t="shared" si="11"/>
        <v>657.5342465753424</v>
      </c>
      <c r="N82" s="4">
        <f t="shared" si="12"/>
        <v>20000000000</v>
      </c>
      <c r="O82" s="4">
        <f t="shared" si="13"/>
        <v>800000000000</v>
      </c>
      <c r="P82" s="7">
        <f t="shared" si="14"/>
        <v>13.333333333333334</v>
      </c>
      <c r="Q82" s="7">
        <f t="shared" si="15"/>
        <v>1910.9020239578108</v>
      </c>
    </row>
    <row r="83" spans="2:17" ht="12.75">
      <c r="B83" s="8">
        <f t="shared" si="18"/>
        <v>1247.0833333333335</v>
      </c>
      <c r="C83">
        <f t="shared" si="16"/>
        <v>41</v>
      </c>
      <c r="D83" s="7">
        <f t="shared" si="17"/>
        <v>3.4166666666666665</v>
      </c>
      <c r="E83" s="8">
        <f t="shared" si="8"/>
        <v>1910.9020239578108</v>
      </c>
      <c r="F83" s="8">
        <f t="shared" si="9"/>
        <v>1661.6539338763573</v>
      </c>
      <c r="G83" s="8">
        <f t="shared" si="0"/>
        <v>1265.3730407810804</v>
      </c>
      <c r="H83" s="8">
        <f t="shared" si="1"/>
        <v>1000</v>
      </c>
      <c r="I83" s="4">
        <f t="shared" si="2"/>
        <v>144990607.95390198</v>
      </c>
      <c r="J83" s="7">
        <f t="shared" si="3"/>
        <v>144.99060795390199</v>
      </c>
      <c r="K83" s="7">
        <f t="shared" si="4"/>
        <v>4.5350126870589955</v>
      </c>
      <c r="L83" s="8">
        <f t="shared" si="10"/>
        <v>5</v>
      </c>
      <c r="M83" s="8">
        <f t="shared" si="11"/>
        <v>657.5342465753424</v>
      </c>
      <c r="N83" s="4">
        <f t="shared" si="12"/>
        <v>20000000000</v>
      </c>
      <c r="O83" s="4">
        <f t="shared" si="13"/>
        <v>820000000000</v>
      </c>
      <c r="P83" s="7">
        <f t="shared" si="14"/>
        <v>13.666666666666666</v>
      </c>
      <c r="Q83" s="7">
        <f t="shared" si="15"/>
        <v>1903.6583549058523</v>
      </c>
    </row>
    <row r="84" spans="2:17" ht="12.75">
      <c r="B84" s="8">
        <f t="shared" si="18"/>
        <v>1277.5000000000002</v>
      </c>
      <c r="C84">
        <f t="shared" si="16"/>
        <v>42.00000000000001</v>
      </c>
      <c r="D84" s="7">
        <f t="shared" si="17"/>
        <v>3.5000000000000004</v>
      </c>
      <c r="E84" s="8">
        <f t="shared" si="8"/>
        <v>1903.6583549058523</v>
      </c>
      <c r="F84" s="8">
        <f t="shared" si="9"/>
        <v>1655.3550912224805</v>
      </c>
      <c r="G84" s="8">
        <f t="shared" si="0"/>
        <v>1261.1732260854237</v>
      </c>
      <c r="H84" s="8">
        <f t="shared" si="1"/>
        <v>1000</v>
      </c>
      <c r="I84" s="4">
        <f t="shared" si="2"/>
        <v>143705321.48018393</v>
      </c>
      <c r="J84" s="7">
        <f t="shared" si="3"/>
        <v>143.70532148018393</v>
      </c>
      <c r="K84" s="7">
        <f t="shared" si="4"/>
        <v>4.575573401198036</v>
      </c>
      <c r="L84" s="8">
        <f t="shared" si="10"/>
        <v>5</v>
      </c>
      <c r="M84" s="8">
        <f t="shared" si="11"/>
        <v>657.5342465753424</v>
      </c>
      <c r="N84" s="4">
        <f t="shared" si="12"/>
        <v>20000000000</v>
      </c>
      <c r="O84" s="4">
        <f t="shared" si="13"/>
        <v>840000000000</v>
      </c>
      <c r="P84" s="7">
        <f t="shared" si="14"/>
        <v>14.000000000000002</v>
      </c>
      <c r="Q84" s="7">
        <f t="shared" si="15"/>
        <v>1896.4138910089212</v>
      </c>
    </row>
    <row r="85" spans="2:17" ht="12.75">
      <c r="B85" s="8">
        <f t="shared" si="18"/>
        <v>1307.916666666667</v>
      </c>
      <c r="C85">
        <f t="shared" si="16"/>
        <v>43.00000000000001</v>
      </c>
      <c r="D85" s="7">
        <f t="shared" si="17"/>
        <v>3.583333333333334</v>
      </c>
      <c r="E85" s="8">
        <f t="shared" si="8"/>
        <v>1896.4138910089212</v>
      </c>
      <c r="F85" s="8">
        <f t="shared" si="9"/>
        <v>1649.055557399062</v>
      </c>
      <c r="G85" s="8">
        <f t="shared" si="0"/>
        <v>1256.9934677629624</v>
      </c>
      <c r="H85" s="8">
        <f t="shared" si="1"/>
        <v>1000</v>
      </c>
      <c r="I85" s="4">
        <f t="shared" si="2"/>
        <v>142418956.67374673</v>
      </c>
      <c r="J85" s="7">
        <f t="shared" si="3"/>
        <v>142.41895667374675</v>
      </c>
      <c r="K85" s="7">
        <f t="shared" si="4"/>
        <v>4.616901162122831</v>
      </c>
      <c r="L85" s="8">
        <f t="shared" si="10"/>
        <v>5</v>
      </c>
      <c r="M85" s="8">
        <f t="shared" si="11"/>
        <v>657.5342465753424</v>
      </c>
      <c r="N85" s="4">
        <f t="shared" si="12"/>
        <v>20000000000</v>
      </c>
      <c r="O85" s="4">
        <f t="shared" si="13"/>
        <v>860000000000</v>
      </c>
      <c r="P85" s="7">
        <f t="shared" si="14"/>
        <v>14.333333333333334</v>
      </c>
      <c r="Q85" s="7">
        <f t="shared" si="15"/>
        <v>1889.168632005314</v>
      </c>
    </row>
    <row r="86" spans="2:17" ht="12.75">
      <c r="B86" s="8">
        <f t="shared" si="18"/>
        <v>1338.3333333333337</v>
      </c>
      <c r="C86">
        <f t="shared" si="16"/>
        <v>44.000000000000014</v>
      </c>
      <c r="D86" s="7">
        <f t="shared" si="17"/>
        <v>3.666666666666668</v>
      </c>
      <c r="E86" s="8">
        <f t="shared" si="8"/>
        <v>1889.168632005314</v>
      </c>
      <c r="F86" s="8">
        <f t="shared" si="9"/>
        <v>1642.755332178534</v>
      </c>
      <c r="G86" s="8">
        <f t="shared" si="0"/>
        <v>1252.8340189199766</v>
      </c>
      <c r="H86" s="8">
        <f t="shared" si="1"/>
        <v>1000</v>
      </c>
      <c r="I86" s="4">
        <f t="shared" si="2"/>
        <v>141131500.3047281</v>
      </c>
      <c r="J86" s="7">
        <f t="shared" si="3"/>
        <v>141.1315003047281</v>
      </c>
      <c r="K86" s="7">
        <f t="shared" si="4"/>
        <v>4.65901832798212</v>
      </c>
      <c r="L86" s="8">
        <f t="shared" si="10"/>
        <v>5</v>
      </c>
      <c r="M86" s="8">
        <f t="shared" si="11"/>
        <v>657.5342465753424</v>
      </c>
      <c r="N86" s="4">
        <f t="shared" si="12"/>
        <v>20000000000</v>
      </c>
      <c r="O86" s="4">
        <f t="shared" si="13"/>
        <v>880000000000</v>
      </c>
      <c r="P86" s="7">
        <f t="shared" si="14"/>
        <v>14.666666666666666</v>
      </c>
      <c r="Q86" s="7">
        <f t="shared" si="15"/>
        <v>1881.9225776331677</v>
      </c>
    </row>
    <row r="87" spans="2:17" ht="12.75">
      <c r="B87" s="8">
        <f t="shared" si="18"/>
        <v>1368.7500000000005</v>
      </c>
      <c r="C87">
        <f aca="true" t="shared" si="19" ref="C87:C108">B87/(365/12)</f>
        <v>45.000000000000014</v>
      </c>
      <c r="D87" s="7">
        <f aca="true" t="shared" si="20" ref="D87:D108">C87/12</f>
        <v>3.7500000000000013</v>
      </c>
      <c r="E87" s="8">
        <f t="shared" si="8"/>
        <v>1881.9225776331677</v>
      </c>
      <c r="F87" s="8">
        <f t="shared" si="9"/>
        <v>1636.4544153331894</v>
      </c>
      <c r="G87" s="8">
        <f t="shared" si="0"/>
        <v>1248.6951358760089</v>
      </c>
      <c r="H87" s="8">
        <f t="shared" si="1"/>
        <v>1000</v>
      </c>
      <c r="I87" s="4">
        <f t="shared" si="2"/>
        <v>139842938.88788578</v>
      </c>
      <c r="J87" s="7">
        <f t="shared" si="3"/>
        <v>139.84293888788577</v>
      </c>
      <c r="K87" s="7">
        <f t="shared" si="4"/>
        <v>4.701948141282254</v>
      </c>
      <c r="L87" s="8">
        <f t="shared" si="10"/>
        <v>5</v>
      </c>
      <c r="M87" s="8">
        <f t="shared" si="11"/>
        <v>657.5342465753424</v>
      </c>
      <c r="N87" s="4">
        <f t="shared" si="12"/>
        <v>20000000000</v>
      </c>
      <c r="O87" s="4">
        <f t="shared" si="13"/>
        <v>900000000000</v>
      </c>
      <c r="P87" s="7">
        <f t="shared" si="14"/>
        <v>15</v>
      </c>
      <c r="Q87" s="7">
        <f t="shared" si="15"/>
        <v>1874.675727630489</v>
      </c>
    </row>
    <row r="88" spans="2:17" ht="12.75">
      <c r="B88" s="8">
        <f t="shared" si="18"/>
        <v>1399.1666666666672</v>
      </c>
      <c r="C88">
        <f t="shared" si="19"/>
        <v>46.000000000000014</v>
      </c>
      <c r="D88" s="7">
        <f t="shared" si="20"/>
        <v>3.8333333333333344</v>
      </c>
      <c r="E88" s="8">
        <f t="shared" si="8"/>
        <v>1874.675727630489</v>
      </c>
      <c r="F88" s="8">
        <f t="shared" si="9"/>
        <v>1630.152806635208</v>
      </c>
      <c r="G88" s="8">
        <f t="shared" si="0"/>
        <v>1244.577078196166</v>
      </c>
      <c r="H88" s="8">
        <f t="shared" si="1"/>
        <v>1000</v>
      </c>
      <c r="I88" s="4">
        <f t="shared" si="2"/>
        <v>138553258.67616752</v>
      </c>
      <c r="J88" s="7">
        <f t="shared" si="3"/>
        <v>138.55325867616753</v>
      </c>
      <c r="K88" s="7">
        <f t="shared" si="4"/>
        <v>4.745714773206157</v>
      </c>
      <c r="L88" s="8">
        <f t="shared" si="10"/>
        <v>5</v>
      </c>
      <c r="M88" s="8">
        <f t="shared" si="11"/>
        <v>657.5342465753424</v>
      </c>
      <c r="N88" s="4">
        <f t="shared" si="12"/>
        <v>20000000000</v>
      </c>
      <c r="O88" s="4">
        <f t="shared" si="13"/>
        <v>920000000000</v>
      </c>
      <c r="P88" s="7">
        <f t="shared" si="14"/>
        <v>15.333333333333332</v>
      </c>
      <c r="Q88" s="7">
        <f t="shared" si="15"/>
        <v>1867.4280817351253</v>
      </c>
    </row>
    <row r="89" spans="2:17" ht="12.75">
      <c r="B89" s="8">
        <f t="shared" si="18"/>
        <v>1429.583333333334</v>
      </c>
      <c r="C89">
        <f t="shared" si="19"/>
        <v>47.00000000000002</v>
      </c>
      <c r="D89" s="7">
        <f t="shared" si="20"/>
        <v>3.9166666666666683</v>
      </c>
      <c r="E89" s="8">
        <f t="shared" si="8"/>
        <v>1867.4280817351253</v>
      </c>
      <c r="F89" s="8">
        <f t="shared" si="9"/>
        <v>1623.850505856631</v>
      </c>
      <c r="G89" s="8">
        <f t="shared" si="0"/>
        <v>1240.4801087233493</v>
      </c>
      <c r="H89" s="8">
        <f t="shared" si="1"/>
        <v>1000</v>
      </c>
      <c r="I89" s="4">
        <f t="shared" si="2"/>
        <v>137262445.65406793</v>
      </c>
      <c r="J89" s="7">
        <f t="shared" si="3"/>
        <v>137.26244565406793</v>
      </c>
      <c r="K89" s="7">
        <f t="shared" si="4"/>
        <v>4.790343370629398</v>
      </c>
      <c r="L89" s="8">
        <f t="shared" si="10"/>
        <v>5</v>
      </c>
      <c r="M89" s="8">
        <f t="shared" si="11"/>
        <v>657.5342465753424</v>
      </c>
      <c r="N89" s="4">
        <f t="shared" si="12"/>
        <v>20000000000</v>
      </c>
      <c r="O89" s="4">
        <f t="shared" si="13"/>
        <v>940000000000</v>
      </c>
      <c r="P89" s="7">
        <f t="shared" si="14"/>
        <v>15.666666666666668</v>
      </c>
      <c r="Q89" s="7">
        <f t="shared" si="15"/>
        <v>1860.1796396847933</v>
      </c>
    </row>
    <row r="90" spans="2:17" ht="12.75">
      <c r="B90" s="8">
        <f t="shared" si="18"/>
        <v>1460.0000000000007</v>
      </c>
      <c r="C90">
        <f t="shared" si="19"/>
        <v>48.00000000000002</v>
      </c>
      <c r="D90" s="7">
        <f t="shared" si="20"/>
        <v>4.000000000000002</v>
      </c>
      <c r="E90" s="8">
        <f t="shared" si="8"/>
        <v>1860.1796396847933</v>
      </c>
      <c r="F90" s="8">
        <f t="shared" si="9"/>
        <v>1617.5475127693855</v>
      </c>
      <c r="G90" s="8">
        <f t="shared" si="0"/>
        <v>1236.4044936104556</v>
      </c>
      <c r="H90" s="8">
        <f t="shared" si="1"/>
        <v>1000</v>
      </c>
      <c r="I90" s="4">
        <f t="shared" si="2"/>
        <v>135970485.5307873</v>
      </c>
      <c r="J90" s="7">
        <f t="shared" si="3"/>
        <v>135.9704855307873</v>
      </c>
      <c r="K90" s="7">
        <f t="shared" si="4"/>
        <v>4.835860106026167</v>
      </c>
      <c r="L90" s="8">
        <f t="shared" si="10"/>
        <v>5</v>
      </c>
      <c r="M90" s="8">
        <f t="shared" si="11"/>
        <v>657.5342465753424</v>
      </c>
      <c r="N90" s="4">
        <f t="shared" si="12"/>
        <v>20000000000</v>
      </c>
      <c r="O90" s="4">
        <f t="shared" si="13"/>
        <v>960000000000</v>
      </c>
      <c r="P90" s="7">
        <f t="shared" si="14"/>
        <v>16</v>
      </c>
      <c r="Q90" s="7">
        <f t="shared" si="15"/>
        <v>1852.93040121708</v>
      </c>
    </row>
    <row r="91" spans="2:17" ht="12.75">
      <c r="B91" s="8">
        <f t="shared" si="18"/>
        <v>1490.4166666666674</v>
      </c>
      <c r="C91">
        <f t="shared" si="19"/>
        <v>49.00000000000002</v>
      </c>
      <c r="D91" s="7">
        <f t="shared" si="20"/>
        <v>4.083333333333335</v>
      </c>
      <c r="E91" s="8">
        <f t="shared" si="8"/>
        <v>1852.93040121708</v>
      </c>
      <c r="F91" s="8">
        <f t="shared" si="9"/>
        <v>1611.2438271452872</v>
      </c>
      <c r="G91" s="8">
        <f t="shared" si="0"/>
        <v>1232.3505023524983</v>
      </c>
      <c r="H91" s="8">
        <f t="shared" si="1"/>
        <v>1000</v>
      </c>
      <c r="I91" s="4">
        <f t="shared" si="2"/>
        <v>134677363.73316714</v>
      </c>
      <c r="J91" s="7">
        <f t="shared" si="3"/>
        <v>134.67736373316714</v>
      </c>
      <c r="K91" s="7">
        <f t="shared" si="4"/>
        <v>4.882292230475334</v>
      </c>
      <c r="L91" s="8">
        <f t="shared" si="10"/>
        <v>5</v>
      </c>
      <c r="M91" s="8">
        <f t="shared" si="11"/>
        <v>657.5342465753424</v>
      </c>
      <c r="N91" s="4">
        <f t="shared" si="12"/>
        <v>20000000000</v>
      </c>
      <c r="O91" s="4">
        <f t="shared" si="13"/>
        <v>980000000000</v>
      </c>
      <c r="P91" s="7">
        <f t="shared" si="14"/>
        <v>16.333333333333332</v>
      </c>
      <c r="Q91" s="7">
        <f t="shared" si="15"/>
        <v>1845.680366069384</v>
      </c>
    </row>
    <row r="92" spans="2:17" ht="12.75">
      <c r="B92" s="8">
        <f t="shared" si="18"/>
        <v>1520.8333333333342</v>
      </c>
      <c r="C92">
        <f t="shared" si="19"/>
        <v>50.00000000000003</v>
      </c>
      <c r="D92" s="7">
        <f t="shared" si="20"/>
        <v>4.166666666666669</v>
      </c>
      <c r="E92" s="8">
        <f t="shared" si="8"/>
        <v>1845.680366069384</v>
      </c>
      <c r="F92" s="8">
        <f t="shared" si="9"/>
        <v>1604.9394487559862</v>
      </c>
      <c r="G92" s="8">
        <f t="shared" si="0"/>
        <v>1228.3184078186116</v>
      </c>
      <c r="H92" s="8">
        <f t="shared" si="1"/>
        <v>1000</v>
      </c>
      <c r="I92" s="4">
        <f t="shared" si="2"/>
        <v>133383065.39838994</v>
      </c>
      <c r="J92" s="7">
        <f t="shared" si="3"/>
        <v>133.38306539838993</v>
      </c>
      <c r="K92" s="7">
        <f t="shared" si="4"/>
        <v>4.9296681299939555</v>
      </c>
      <c r="L92" s="8">
        <f t="shared" si="10"/>
        <v>5</v>
      </c>
      <c r="M92" s="8">
        <f t="shared" si="11"/>
        <v>657.5342465753424</v>
      </c>
      <c r="N92" s="4">
        <f t="shared" si="12"/>
        <v>20000000000</v>
      </c>
      <c r="O92" s="4">
        <f t="shared" si="13"/>
        <v>1000000000000</v>
      </c>
      <c r="P92" s="7">
        <f t="shared" si="14"/>
        <v>16.666666666666664</v>
      </c>
      <c r="Q92" s="7">
        <f t="shared" si="15"/>
        <v>1838.4295339790024</v>
      </c>
    </row>
    <row r="93" spans="2:17" ht="12.75">
      <c r="B93" s="8">
        <f t="shared" si="18"/>
        <v>1551.250000000001</v>
      </c>
      <c r="C93">
        <f t="shared" si="19"/>
        <v>51.00000000000003</v>
      </c>
      <c r="D93" s="7">
        <f t="shared" si="20"/>
        <v>4.250000000000003</v>
      </c>
      <c r="E93" s="8">
        <f t="shared" si="8"/>
        <v>1838.4295339790024</v>
      </c>
      <c r="F93" s="8">
        <f t="shared" si="9"/>
        <v>1598.6343773730457</v>
      </c>
      <c r="G93" s="8">
        <f t="shared" si="0"/>
        <v>1224.3084862840515</v>
      </c>
      <c r="H93" s="8">
        <f t="shared" si="1"/>
        <v>1000</v>
      </c>
      <c r="I93" s="4">
        <f t="shared" si="2"/>
        <v>132087575.36646998</v>
      </c>
      <c r="J93" s="7">
        <f t="shared" si="3"/>
        <v>132.08757536647</v>
      </c>
      <c r="K93" s="7">
        <f t="shared" si="4"/>
        <v>4.97801738544332</v>
      </c>
      <c r="L93" s="8">
        <f t="shared" si="10"/>
        <v>5</v>
      </c>
      <c r="M93" s="8">
        <f t="shared" si="11"/>
        <v>657.5342465753424</v>
      </c>
      <c r="N93" s="4">
        <f t="shared" si="12"/>
        <v>20000000000</v>
      </c>
      <c r="O93" s="4">
        <f t="shared" si="13"/>
        <v>1020000000000</v>
      </c>
      <c r="P93" s="7">
        <f t="shared" si="14"/>
        <v>17</v>
      </c>
      <c r="Q93" s="7">
        <f t="shared" si="15"/>
        <v>1831.1779046830582</v>
      </c>
    </row>
    <row r="94" spans="2:17" ht="12.75">
      <c r="B94" s="8">
        <f t="shared" si="18"/>
        <v>1581.6666666666677</v>
      </c>
      <c r="C94">
        <f t="shared" si="19"/>
        <v>52.00000000000003</v>
      </c>
      <c r="D94" s="7">
        <f t="shared" si="20"/>
        <v>4.333333333333336</v>
      </c>
      <c r="E94" s="8">
        <f t="shared" si="8"/>
        <v>1831.1779046830582</v>
      </c>
      <c r="F94" s="8">
        <f t="shared" si="9"/>
        <v>1592.3286127678768</v>
      </c>
      <c r="G94" s="8">
        <f t="shared" si="0"/>
        <v>1220.3210174619987</v>
      </c>
      <c r="H94" s="8">
        <f t="shared" si="1"/>
        <v>1000</v>
      </c>
      <c r="I94" s="4">
        <f t="shared" si="2"/>
        <v>130790878.17247286</v>
      </c>
      <c r="J94" s="7">
        <f t="shared" si="3"/>
        <v>130.79087817247287</v>
      </c>
      <c r="K94" s="7">
        <f t="shared" si="4"/>
        <v>5.0273708362769565</v>
      </c>
      <c r="L94" s="8">
        <f t="shared" si="10"/>
        <v>6</v>
      </c>
      <c r="M94" s="8">
        <f t="shared" si="11"/>
        <v>657.5342465753424</v>
      </c>
      <c r="N94" s="4">
        <f t="shared" si="12"/>
        <v>20000000000</v>
      </c>
      <c r="O94" s="4">
        <f t="shared" si="13"/>
        <v>1040000000000</v>
      </c>
      <c r="P94" s="7">
        <f t="shared" si="14"/>
        <v>17.333333333333336</v>
      </c>
      <c r="Q94" s="7">
        <f t="shared" si="15"/>
        <v>1823.925477918559</v>
      </c>
    </row>
    <row r="95" spans="2:17" ht="12.75">
      <c r="B95" s="8">
        <f t="shared" si="18"/>
        <v>1612.0833333333344</v>
      </c>
      <c r="C95">
        <f t="shared" si="19"/>
        <v>53.000000000000036</v>
      </c>
      <c r="D95" s="7">
        <f t="shared" si="20"/>
        <v>4.41666666666667</v>
      </c>
      <c r="E95" s="8">
        <f t="shared" si="8"/>
        <v>1823.925477918559</v>
      </c>
      <c r="F95" s="8">
        <f t="shared" si="9"/>
        <v>1586.0221547117906</v>
      </c>
      <c r="G95" s="8">
        <f t="shared" si="0"/>
        <v>1216.3562845353301</v>
      </c>
      <c r="H95" s="8">
        <f t="shared" si="1"/>
        <v>1000</v>
      </c>
      <c r="I95" s="4">
        <f t="shared" si="2"/>
        <v>129492958.03850473</v>
      </c>
      <c r="J95" s="7">
        <f t="shared" si="3"/>
        <v>129.49295803850472</v>
      </c>
      <c r="K95" s="7">
        <f t="shared" si="4"/>
        <v>5.077760648419388</v>
      </c>
      <c r="L95" s="8">
        <f t="shared" si="10"/>
        <v>6</v>
      </c>
      <c r="M95" s="8">
        <f t="shared" si="11"/>
        <v>657.5342465753424</v>
      </c>
      <c r="N95" s="4">
        <f t="shared" si="12"/>
        <v>20000000000</v>
      </c>
      <c r="O95" s="4">
        <f t="shared" si="13"/>
        <v>1060000000000</v>
      </c>
      <c r="P95" s="7">
        <f t="shared" si="14"/>
        <v>17.666666666666668</v>
      </c>
      <c r="Q95" s="7">
        <f t="shared" si="15"/>
        <v>1816.6722534223384</v>
      </c>
    </row>
    <row r="96" spans="2:17" ht="12.75">
      <c r="B96" s="8">
        <f t="shared" si="18"/>
        <v>1642.5000000000011</v>
      </c>
      <c r="C96">
        <f t="shared" si="19"/>
        <v>54.000000000000036</v>
      </c>
      <c r="D96" s="7">
        <f t="shared" si="20"/>
        <v>4.500000000000003</v>
      </c>
      <c r="E96" s="8">
        <f t="shared" si="8"/>
        <v>1816.6722534223384</v>
      </c>
      <c r="F96" s="8">
        <f t="shared" si="9"/>
        <v>1579.7150029759466</v>
      </c>
      <c r="G96" s="8">
        <f t="shared" si="0"/>
        <v>1212.414574188197</v>
      </c>
      <c r="H96" s="8">
        <f t="shared" si="1"/>
        <v>1000</v>
      </c>
      <c r="I96" s="4">
        <f t="shared" si="2"/>
        <v>128193798.8654184</v>
      </c>
      <c r="J96" s="7">
        <f t="shared" si="3"/>
        <v>128.19379886541842</v>
      </c>
      <c r="K96" s="7">
        <f t="shared" si="4"/>
        <v>5.129220386593278</v>
      </c>
      <c r="L96" s="8">
        <f t="shared" si="10"/>
        <v>6</v>
      </c>
      <c r="M96" s="8">
        <f t="shared" si="11"/>
        <v>657.5342465753424</v>
      </c>
      <c r="N96" s="4">
        <f t="shared" si="12"/>
        <v>20000000000</v>
      </c>
      <c r="O96" s="4">
        <f t="shared" si="13"/>
        <v>1080000000000</v>
      </c>
      <c r="P96" s="7">
        <f t="shared" si="14"/>
        <v>18</v>
      </c>
      <c r="Q96" s="7">
        <f t="shared" si="15"/>
        <v>1809.4182309311145</v>
      </c>
    </row>
    <row r="97" spans="2:17" ht="12.75">
      <c r="B97" s="8">
        <f t="shared" si="18"/>
        <v>1672.9166666666679</v>
      </c>
      <c r="C97">
        <f t="shared" si="19"/>
        <v>55.000000000000036</v>
      </c>
      <c r="D97" s="7">
        <f t="shared" si="20"/>
        <v>4.583333333333337</v>
      </c>
      <c r="E97" s="8">
        <f t="shared" si="8"/>
        <v>1809.4182309311145</v>
      </c>
      <c r="F97" s="8">
        <f t="shared" si="9"/>
        <v>1573.407157331404</v>
      </c>
      <c r="G97" s="8">
        <f t="shared" si="0"/>
        <v>1208.4961766375434</v>
      </c>
      <c r="H97" s="8">
        <f t="shared" si="1"/>
        <v>1000</v>
      </c>
      <c r="I97" s="4">
        <f t="shared" si="2"/>
        <v>126893384.22426614</v>
      </c>
      <c r="J97" s="7">
        <f t="shared" si="3"/>
        <v>126.89338422426614</v>
      </c>
      <c r="K97" s="7">
        <f t="shared" si="4"/>
        <v>5.181785091437418</v>
      </c>
      <c r="L97" s="8">
        <f t="shared" si="10"/>
        <v>6</v>
      </c>
      <c r="M97" s="8">
        <f t="shared" si="11"/>
        <v>657.5342465753424</v>
      </c>
      <c r="N97" s="4">
        <f t="shared" si="12"/>
        <v>20000000000</v>
      </c>
      <c r="O97" s="4">
        <f t="shared" si="13"/>
        <v>1100000000000</v>
      </c>
      <c r="P97" s="7">
        <f t="shared" si="14"/>
        <v>18.333333333333332</v>
      </c>
      <c r="Q97" s="7">
        <f t="shared" si="15"/>
        <v>1802.1634101814168</v>
      </c>
    </row>
    <row r="98" spans="2:17" ht="12.75">
      <c r="B98" s="8">
        <f t="shared" si="18"/>
        <v>1703.3333333333346</v>
      </c>
      <c r="C98">
        <f t="shared" si="19"/>
        <v>56.00000000000004</v>
      </c>
      <c r="D98" s="7">
        <f t="shared" si="20"/>
        <v>4.6666666666666705</v>
      </c>
      <c r="E98" s="8">
        <f t="shared" si="8"/>
        <v>1802.1634101814168</v>
      </c>
      <c r="F98" s="8">
        <f t="shared" si="9"/>
        <v>1567.0986175490582</v>
      </c>
      <c r="G98" s="8">
        <f t="shared" si="0"/>
        <v>1204.6013856644042</v>
      </c>
      <c r="H98" s="8">
        <f t="shared" si="1"/>
        <v>1000</v>
      </c>
      <c r="I98" s="4">
        <f t="shared" si="2"/>
        <v>125591697.3474458</v>
      </c>
      <c r="J98" s="7">
        <f t="shared" si="3"/>
        <v>125.5916973474458</v>
      </c>
      <c r="K98" s="7">
        <f t="shared" si="4"/>
        <v>5.235491361791958</v>
      </c>
      <c r="L98" s="8">
        <f t="shared" si="10"/>
        <v>6</v>
      </c>
      <c r="M98" s="8">
        <f t="shared" si="11"/>
        <v>657.5342465753424</v>
      </c>
      <c r="N98" s="4">
        <f t="shared" si="12"/>
        <v>20000000000</v>
      </c>
      <c r="O98" s="4">
        <f t="shared" si="13"/>
        <v>1120000000000</v>
      </c>
      <c r="P98" s="7">
        <f t="shared" si="14"/>
        <v>18.666666666666668</v>
      </c>
      <c r="Q98" s="7">
        <f t="shared" si="15"/>
        <v>1794.907790909688</v>
      </c>
    </row>
    <row r="99" spans="2:17" ht="12.75">
      <c r="B99" s="8">
        <f t="shared" si="18"/>
        <v>1733.7500000000014</v>
      </c>
      <c r="C99">
        <f t="shared" si="19"/>
        <v>57.00000000000004</v>
      </c>
      <c r="D99" s="7">
        <f t="shared" si="20"/>
        <v>4.7500000000000036</v>
      </c>
      <c r="E99" s="8">
        <f t="shared" si="8"/>
        <v>1794.907790909688</v>
      </c>
      <c r="F99" s="8">
        <f t="shared" si="9"/>
        <v>1560.7893833997289</v>
      </c>
      <c r="G99" s="8">
        <f t="shared" si="0"/>
        <v>1200.730498645159</v>
      </c>
      <c r="H99" s="8">
        <f t="shared" si="1"/>
        <v>1000</v>
      </c>
      <c r="I99" s="4">
        <f t="shared" si="2"/>
        <v>124288721.11958168</v>
      </c>
      <c r="J99" s="7">
        <f t="shared" si="3"/>
        <v>124.28872111958168</v>
      </c>
      <c r="K99" s="7">
        <f t="shared" si="4"/>
        <v>5.2903774425574</v>
      </c>
      <c r="L99" s="8">
        <f t="shared" si="10"/>
        <v>6</v>
      </c>
      <c r="M99" s="8">
        <f t="shared" si="11"/>
        <v>657.5342465753424</v>
      </c>
      <c r="N99" s="4">
        <f t="shared" si="12"/>
        <v>20000000000</v>
      </c>
      <c r="O99" s="4">
        <f t="shared" si="13"/>
        <v>1140000000000</v>
      </c>
      <c r="P99" s="7">
        <f t="shared" si="14"/>
        <v>19</v>
      </c>
      <c r="Q99" s="7">
        <f t="shared" si="15"/>
        <v>1787.6513728521682</v>
      </c>
    </row>
    <row r="100" spans="2:17" ht="12.75">
      <c r="B100" s="8">
        <f t="shared" si="18"/>
        <v>1764.166666666668</v>
      </c>
      <c r="C100">
        <f t="shared" si="19"/>
        <v>58.00000000000004</v>
      </c>
      <c r="D100" s="7">
        <f t="shared" si="20"/>
        <v>4.833333333333337</v>
      </c>
      <c r="E100" s="8">
        <f t="shared" si="8"/>
        <v>1787.6513728521682</v>
      </c>
      <c r="F100" s="8">
        <f t="shared" si="9"/>
        <v>1554.4794546540593</v>
      </c>
      <c r="G100" s="8">
        <f t="shared" si="0"/>
        <v>1196.8838165825057</v>
      </c>
      <c r="H100" s="8">
        <f t="shared" si="1"/>
        <v>1000</v>
      </c>
      <c r="I100" s="4">
        <f t="shared" si="2"/>
        <v>122984438.06805952</v>
      </c>
      <c r="J100" s="7">
        <f t="shared" si="3"/>
        <v>122.98443806805952</v>
      </c>
      <c r="K100" s="7">
        <f t="shared" si="4"/>
        <v>5.346483318576155</v>
      </c>
      <c r="L100" s="8">
        <f t="shared" si="10"/>
        <v>6</v>
      </c>
      <c r="M100" s="8">
        <f t="shared" si="11"/>
        <v>657.5342465753424</v>
      </c>
      <c r="N100" s="4">
        <f t="shared" si="12"/>
        <v>20000000000</v>
      </c>
      <c r="O100" s="4">
        <f t="shared" si="13"/>
        <v>1160000000000</v>
      </c>
      <c r="P100" s="7">
        <f t="shared" si="14"/>
        <v>19.333333333333332</v>
      </c>
      <c r="Q100" s="7">
        <f t="shared" si="15"/>
        <v>1780.39415574501</v>
      </c>
    </row>
    <row r="101" spans="2:17" ht="12.75">
      <c r="B101" s="8">
        <f t="shared" si="18"/>
        <v>1794.5833333333348</v>
      </c>
      <c r="C101">
        <f t="shared" si="19"/>
        <v>59.00000000000005</v>
      </c>
      <c r="D101" s="7">
        <f t="shared" si="20"/>
        <v>4.9166666666666705</v>
      </c>
      <c r="E101" s="8">
        <f t="shared" si="8"/>
        <v>1780.39415574501</v>
      </c>
      <c r="F101" s="8">
        <f t="shared" si="9"/>
        <v>1548.1688310826175</v>
      </c>
      <c r="G101" s="8">
        <f t="shared" si="0"/>
        <v>1193.0616441364025</v>
      </c>
      <c r="H101" s="8">
        <f t="shared" si="1"/>
        <v>1000</v>
      </c>
      <c r="I101" s="4">
        <f t="shared" si="2"/>
        <v>121678830.3532828</v>
      </c>
      <c r="J101" s="7">
        <f t="shared" si="3"/>
        <v>121.67883035328279</v>
      </c>
      <c r="K101" s="7">
        <f t="shared" si="4"/>
        <v>5.403850815020616</v>
      </c>
      <c r="L101" s="8">
        <f t="shared" si="10"/>
        <v>6</v>
      </c>
      <c r="M101" s="8">
        <f t="shared" si="11"/>
        <v>657.5342465753424</v>
      </c>
      <c r="N101" s="4">
        <f t="shared" si="12"/>
        <v>20000000000</v>
      </c>
      <c r="O101" s="4">
        <f t="shared" si="13"/>
        <v>1180000000000</v>
      </c>
      <c r="P101" s="7">
        <f t="shared" si="14"/>
        <v>19.666666666666664</v>
      </c>
      <c r="Q101" s="7">
        <f t="shared" si="15"/>
        <v>1773.1361393241789</v>
      </c>
    </row>
    <row r="102" spans="2:17" ht="12.75">
      <c r="B102" s="8">
        <f t="shared" si="18"/>
        <v>1825.0000000000016</v>
      </c>
      <c r="C102">
        <f t="shared" si="19"/>
        <v>60.00000000000005</v>
      </c>
      <c r="D102" s="7">
        <f t="shared" si="20"/>
        <v>5.000000000000004</v>
      </c>
      <c r="E102" s="8">
        <f t="shared" si="8"/>
        <v>1773.1361393241789</v>
      </c>
      <c r="F102" s="8">
        <f t="shared" si="9"/>
        <v>1541.8575124558079</v>
      </c>
      <c r="G102" s="8">
        <f t="shared" si="0"/>
        <v>1189.2642896547252</v>
      </c>
      <c r="H102" s="8">
        <f t="shared" si="1"/>
        <v>1000</v>
      </c>
      <c r="I102" s="4">
        <f t="shared" si="2"/>
        <v>120371879.7585567</v>
      </c>
      <c r="J102" s="7">
        <f t="shared" si="3"/>
        <v>120.37187975855669</v>
      </c>
      <c r="K102" s="7">
        <f t="shared" si="4"/>
        <v>5.462523704824019</v>
      </c>
      <c r="L102" s="8">
        <f t="shared" si="10"/>
        <v>6</v>
      </c>
      <c r="M102" s="8">
        <f t="shared" si="11"/>
        <v>657.5342465753424</v>
      </c>
      <c r="N102" s="4">
        <f t="shared" si="12"/>
        <v>20000000000</v>
      </c>
      <c r="O102" s="4">
        <f t="shared" si="13"/>
        <v>1200000000000</v>
      </c>
      <c r="P102" s="7">
        <f t="shared" si="14"/>
        <v>20</v>
      </c>
      <c r="Q102" s="7">
        <f t="shared" si="15"/>
        <v>1765.8773233254801</v>
      </c>
    </row>
    <row r="103" spans="2:17" ht="12.75">
      <c r="B103" s="8">
        <f t="shared" si="18"/>
        <v>1855.4166666666683</v>
      </c>
      <c r="C103">
        <f t="shared" si="19"/>
        <v>61.00000000000005</v>
      </c>
      <c r="D103" s="7">
        <f t="shared" si="20"/>
        <v>5.0833333333333375</v>
      </c>
      <c r="E103" s="8">
        <f t="shared" si="8"/>
        <v>1765.8773233254801</v>
      </c>
      <c r="F103" s="8">
        <f t="shared" si="9"/>
        <v>1535.545498543896</v>
      </c>
      <c r="G103" s="8">
        <f t="shared" si="0"/>
        <v>1185.4920652038236</v>
      </c>
      <c r="H103" s="8">
        <f t="shared" si="1"/>
        <v>1000</v>
      </c>
      <c r="I103" s="4">
        <f t="shared" si="2"/>
        <v>119063567.67964937</v>
      </c>
      <c r="J103" s="7">
        <f t="shared" si="3"/>
        <v>119.06356767964937</v>
      </c>
      <c r="K103" s="7">
        <f t="shared" si="4"/>
        <v>5.522547823734747</v>
      </c>
      <c r="L103" s="8">
        <f t="shared" si="10"/>
        <v>6</v>
      </c>
      <c r="M103" s="8">
        <f t="shared" si="11"/>
        <v>657.5342465753424</v>
      </c>
      <c r="N103" s="4">
        <f t="shared" si="12"/>
        <v>20000000000</v>
      </c>
      <c r="O103" s="4">
        <f t="shared" si="13"/>
        <v>1220000000000</v>
      </c>
      <c r="P103" s="7">
        <f t="shared" si="14"/>
        <v>20.333333333333332</v>
      </c>
      <c r="Q103" s="7">
        <f t="shared" si="15"/>
        <v>1758.617707484632</v>
      </c>
    </row>
    <row r="104" spans="2:17" ht="12.75">
      <c r="B104" s="8">
        <f t="shared" si="18"/>
        <v>1885.833333333335</v>
      </c>
      <c r="C104">
        <f t="shared" si="19"/>
        <v>62.00000000000006</v>
      </c>
      <c r="D104" s="7">
        <f t="shared" si="20"/>
        <v>5.166666666666671</v>
      </c>
      <c r="E104" s="8">
        <f t="shared" si="8"/>
        <v>1758.617707484632</v>
      </c>
      <c r="F104" s="8">
        <f t="shared" si="9"/>
        <v>1529.2327891170714</v>
      </c>
      <c r="G104" s="8">
        <f t="shared" si="0"/>
        <v>1181.7452865989303</v>
      </c>
      <c r="H104" s="8">
        <f t="shared" si="1"/>
        <v>1000</v>
      </c>
      <c r="I104" s="4">
        <f t="shared" si="2"/>
        <v>117753875.11399874</v>
      </c>
      <c r="J104" s="7">
        <f t="shared" si="3"/>
        <v>117.75387511399875</v>
      </c>
      <c r="K104" s="7">
        <f t="shared" si="4"/>
        <v>5.583971193633982</v>
      </c>
      <c r="L104" s="8">
        <f t="shared" si="10"/>
        <v>6</v>
      </c>
      <c r="M104" s="8">
        <f t="shared" si="11"/>
        <v>657.5342465753424</v>
      </c>
      <c r="N104" s="4">
        <f t="shared" si="12"/>
        <v>20000000000</v>
      </c>
      <c r="O104" s="4">
        <f t="shared" si="13"/>
        <v>1240000000000</v>
      </c>
      <c r="P104" s="7">
        <f t="shared" si="14"/>
        <v>20.666666666666668</v>
      </c>
      <c r="Q104" s="7">
        <f t="shared" si="15"/>
        <v>1751.3572915371656</v>
      </c>
    </row>
    <row r="105" spans="2:17" ht="12.75">
      <c r="B105" s="8">
        <f t="shared" si="18"/>
        <v>1916.2500000000018</v>
      </c>
      <c r="C105">
        <f t="shared" si="19"/>
        <v>63.00000000000006</v>
      </c>
      <c r="D105" s="7">
        <f t="shared" si="20"/>
        <v>5.250000000000004</v>
      </c>
      <c r="E105" s="8">
        <f t="shared" si="8"/>
        <v>1751.3572915371656</v>
      </c>
      <c r="F105" s="8">
        <f t="shared" si="9"/>
        <v>1522.9193839453615</v>
      </c>
      <c r="G105" s="8">
        <f t="shared" si="0"/>
        <v>1178.0242734343021</v>
      </c>
      <c r="H105" s="8">
        <f t="shared" si="1"/>
        <v>1000</v>
      </c>
      <c r="I105" s="4">
        <f t="shared" si="2"/>
        <v>116442782.64951299</v>
      </c>
      <c r="J105" s="7">
        <f t="shared" si="3"/>
        <v>116.44278264951299</v>
      </c>
      <c r="K105" s="7">
        <f t="shared" si="4"/>
        <v>5.646844154819693</v>
      </c>
      <c r="L105" s="8">
        <f t="shared" si="10"/>
        <v>6</v>
      </c>
      <c r="M105" s="8">
        <f t="shared" si="11"/>
        <v>657.5342465753424</v>
      </c>
      <c r="N105" s="4">
        <f t="shared" si="12"/>
        <v>20000000000</v>
      </c>
      <c r="O105" s="4">
        <f t="shared" si="13"/>
        <v>1260000000000</v>
      </c>
      <c r="P105" s="7">
        <f t="shared" si="14"/>
        <v>21</v>
      </c>
      <c r="Q105" s="7">
        <f t="shared" si="15"/>
        <v>1744.0960752184803</v>
      </c>
    </row>
    <row r="106" spans="2:17" ht="12.75">
      <c r="B106" s="8">
        <f t="shared" si="18"/>
        <v>1946.6666666666686</v>
      </c>
      <c r="C106">
        <f t="shared" si="19"/>
        <v>64.00000000000006</v>
      </c>
      <c r="D106" s="7">
        <f t="shared" si="20"/>
        <v>5.333333333333338</v>
      </c>
      <c r="E106" s="8">
        <f t="shared" si="8"/>
        <v>1744.0960752184803</v>
      </c>
      <c r="F106" s="8">
        <f t="shared" si="9"/>
        <v>1516.6052827986787</v>
      </c>
      <c r="G106" s="8">
        <f t="shared" si="0"/>
        <v>1174.329349113275</v>
      </c>
      <c r="H106" s="8">
        <f t="shared" si="1"/>
        <v>1000</v>
      </c>
      <c r="I106" s="4">
        <f t="shared" si="2"/>
        <v>115130270.45300652</v>
      </c>
      <c r="J106" s="7">
        <f t="shared" si="3"/>
        <v>115.13027045300652</v>
      </c>
      <c r="K106" s="7">
        <f t="shared" si="4"/>
        <v>5.711219508024455</v>
      </c>
      <c r="L106" s="8">
        <f t="shared" si="10"/>
        <v>6</v>
      </c>
      <c r="M106" s="8">
        <f t="shared" si="11"/>
        <v>657.5342465753424</v>
      </c>
      <c r="N106" s="4">
        <f t="shared" si="12"/>
        <v>20000000000</v>
      </c>
      <c r="O106" s="4">
        <f t="shared" si="13"/>
        <v>1280000000000</v>
      </c>
      <c r="P106" s="7">
        <f t="shared" si="14"/>
        <v>21.333333333333336</v>
      </c>
      <c r="Q106" s="7">
        <f t="shared" si="15"/>
        <v>1736.834058263803</v>
      </c>
    </row>
    <row r="107" spans="2:17" ht="12.75">
      <c r="B107" s="8">
        <f t="shared" si="18"/>
        <v>1977.0833333333353</v>
      </c>
      <c r="C107">
        <f t="shared" si="19"/>
        <v>65.00000000000006</v>
      </c>
      <c r="D107" s="7">
        <f t="shared" si="20"/>
        <v>5.416666666666671</v>
      </c>
      <c r="E107" s="8">
        <f t="shared" si="8"/>
        <v>1736.834058263803</v>
      </c>
      <c r="F107" s="8">
        <f t="shared" si="9"/>
        <v>1510.2904854467854</v>
      </c>
      <c r="G107" s="8">
        <f t="shared" si="0"/>
        <v>1170.6608408780958</v>
      </c>
      <c r="H107" s="8">
        <f t="shared" si="1"/>
        <v>1000</v>
      </c>
      <c r="I107" s="4">
        <f t="shared" si="2"/>
        <v>113816318.25820951</v>
      </c>
      <c r="J107" s="7">
        <f t="shared" si="3"/>
        <v>113.8163182582095</v>
      </c>
      <c r="K107" s="7">
        <f t="shared" si="4"/>
        <v>5.777152667015873</v>
      </c>
      <c r="L107" s="8">
        <f t="shared" si="10"/>
        <v>6</v>
      </c>
      <c r="M107" s="8">
        <f t="shared" si="11"/>
        <v>657.5342465753424</v>
      </c>
      <c r="N107" s="4">
        <f t="shared" si="12"/>
        <v>20000000000</v>
      </c>
      <c r="O107" s="4">
        <f t="shared" si="13"/>
        <v>1300000000000</v>
      </c>
      <c r="P107" s="7">
        <f t="shared" si="14"/>
        <v>21.666666666666668</v>
      </c>
      <c r="Q107" s="7">
        <f t="shared" si="15"/>
        <v>1729.5712404082583</v>
      </c>
    </row>
    <row r="108" spans="2:17" ht="12.75">
      <c r="B108" s="8">
        <f t="shared" si="18"/>
        <v>2007.500000000002</v>
      </c>
      <c r="C108">
        <f t="shared" si="19"/>
        <v>66.00000000000007</v>
      </c>
      <c r="D108" s="7">
        <f t="shared" si="20"/>
        <v>5.500000000000006</v>
      </c>
      <c r="E108" s="8">
        <f t="shared" si="8"/>
        <v>1729.5712404082583</v>
      </c>
      <c r="F108" s="8">
        <f t="shared" si="9"/>
        <v>1503.974991659355</v>
      </c>
      <c r="G108" s="8">
        <f aca="true" t="shared" si="21" ref="G108:G171">SQRT(F108^2-$B$22*I108^2-$B$20*I108)</f>
        <v>1167.0190798396493</v>
      </c>
      <c r="H108" s="8">
        <f aca="true" t="shared" si="22" ref="H108:H171">$B$33</f>
        <v>1000</v>
      </c>
      <c r="I108" s="4">
        <f aca="true" t="shared" si="23" ref="I108:I171">(-$B$28+SQRT($B$28^2+4*$B$29*(F108^2-H108^2)))/(2*$B$29)</f>
        <v>112500905.35337192</v>
      </c>
      <c r="J108" s="7">
        <f aca="true" t="shared" si="24" ref="J108:J171">I108/1000000</f>
        <v>112.50090535337192</v>
      </c>
      <c r="K108" s="7">
        <f aca="true" t="shared" si="25" ref="K108:K162">IF(D108&lt;=$B$36,$B$35/I108,K107)</f>
        <v>5.844701822709683</v>
      </c>
      <c r="L108" s="8">
        <f t="shared" si="10"/>
        <v>6</v>
      </c>
      <c r="M108" s="8">
        <f t="shared" si="11"/>
        <v>657.5342465753424</v>
      </c>
      <c r="N108" s="4">
        <f t="shared" si="12"/>
        <v>20000000000</v>
      </c>
      <c r="O108" s="4">
        <f t="shared" si="13"/>
        <v>1320000000000</v>
      </c>
      <c r="P108" s="7">
        <f t="shared" si="14"/>
        <v>22</v>
      </c>
      <c r="Q108" s="7">
        <f t="shared" si="15"/>
        <v>1722.307621386797</v>
      </c>
    </row>
    <row r="109" spans="2:17" ht="12.75">
      <c r="B109" s="8">
        <f t="shared" si="18"/>
        <v>2037.9166666666688</v>
      </c>
      <c r="C109">
        <f aca="true" t="shared" si="26" ref="C109:C172">B109/(365/12)</f>
        <v>67.00000000000007</v>
      </c>
      <c r="D109" s="7">
        <f aca="true" t="shared" si="27" ref="D109:D172">C109/12</f>
        <v>5.583333333333339</v>
      </c>
      <c r="E109" s="8">
        <f aca="true" t="shared" si="28" ref="E109:E162">Q108</f>
        <v>1722.307621386797</v>
      </c>
      <c r="F109" s="8">
        <f aca="true" t="shared" si="29" ref="F109:F172">E109/$B$25</f>
        <v>1497.6588012059105</v>
      </c>
      <c r="G109" s="8">
        <f t="shared" si="21"/>
        <v>1163.4044010069535</v>
      </c>
      <c r="H109" s="8">
        <f t="shared" si="22"/>
        <v>1000</v>
      </c>
      <c r="I109" s="4">
        <f t="shared" si="23"/>
        <v>111184010.56839707</v>
      </c>
      <c r="J109" s="7">
        <f t="shared" si="24"/>
        <v>111.18401056839707</v>
      </c>
      <c r="K109" s="7">
        <f t="shared" si="25"/>
        <v>5.913928119824811</v>
      </c>
      <c r="L109" s="8">
        <f aca="true" t="shared" si="30" ref="L109:L172">ROUNDUP(K109,0)</f>
        <v>6</v>
      </c>
      <c r="M109" s="8">
        <f aca="true" t="shared" si="31" ref="M109:M172">I109*K109/1000000</f>
        <v>657.5342465753424</v>
      </c>
      <c r="N109" s="4">
        <f aca="true" t="shared" si="32" ref="N109:N162">I109*K109*$B$37</f>
        <v>20000000000</v>
      </c>
      <c r="O109" s="4">
        <f aca="true" t="shared" si="33" ref="O109:O162">O108+N109</f>
        <v>1340000000000</v>
      </c>
      <c r="P109" s="7">
        <f aca="true" t="shared" si="34" ref="P109:P172">O109/$B$12*100</f>
        <v>22.333333333333332</v>
      </c>
      <c r="Q109" s="7">
        <f aca="true" t="shared" si="35" ref="Q109:Q162">(-(1-$B$17*$B$7)+((1-$B$17*$B$7)^2+4*$B$17*$B$7*(1-O109/$B$12))^0.5)/(2*$B$17)</f>
        <v>1715.0432009342119</v>
      </c>
    </row>
    <row r="110" spans="2:17" ht="12.75">
      <c r="B110" s="8">
        <f t="shared" si="18"/>
        <v>2068.3333333333353</v>
      </c>
      <c r="C110">
        <f t="shared" si="26"/>
        <v>68.00000000000006</v>
      </c>
      <c r="D110" s="7">
        <f t="shared" si="27"/>
        <v>5.666666666666671</v>
      </c>
      <c r="E110" s="8">
        <f t="shared" si="28"/>
        <v>1715.0432009342119</v>
      </c>
      <c r="F110" s="8">
        <f t="shared" si="29"/>
        <v>1491.3419138558365</v>
      </c>
      <c r="G110" s="8">
        <f t="shared" si="21"/>
        <v>1159.8171433165546</v>
      </c>
      <c r="H110" s="8">
        <f t="shared" si="22"/>
        <v>1000</v>
      </c>
      <c r="I110" s="4">
        <f t="shared" si="23"/>
        <v>109865612.261527</v>
      </c>
      <c r="J110" s="7">
        <f t="shared" si="24"/>
        <v>109.865612261527</v>
      </c>
      <c r="K110" s="7">
        <f t="shared" si="25"/>
        <v>5.984895847211323</v>
      </c>
      <c r="L110" s="8">
        <f t="shared" si="30"/>
        <v>6</v>
      </c>
      <c r="M110" s="8">
        <f t="shared" si="31"/>
        <v>657.5342465753424</v>
      </c>
      <c r="N110" s="4">
        <f t="shared" si="32"/>
        <v>20000000000</v>
      </c>
      <c r="O110" s="4">
        <f t="shared" si="33"/>
        <v>1360000000000</v>
      </c>
      <c r="P110" s="7">
        <f t="shared" si="34"/>
        <v>22.666666666666664</v>
      </c>
      <c r="Q110" s="7">
        <f t="shared" si="35"/>
        <v>1707.7779787851925</v>
      </c>
    </row>
    <row r="111" spans="2:17" ht="12.75">
      <c r="B111" s="8">
        <f t="shared" si="18"/>
        <v>2098.750000000002</v>
      </c>
      <c r="C111">
        <f t="shared" si="26"/>
        <v>69.00000000000006</v>
      </c>
      <c r="D111" s="7">
        <f t="shared" si="27"/>
        <v>5.750000000000004</v>
      </c>
      <c r="E111" s="8">
        <f t="shared" si="28"/>
        <v>1707.7779787851925</v>
      </c>
      <c r="F111" s="8">
        <f t="shared" si="29"/>
        <v>1485.0243293784283</v>
      </c>
      <c r="G111" s="8">
        <f t="shared" si="21"/>
        <v>1156.257649661804</v>
      </c>
      <c r="H111" s="8">
        <f t="shared" si="22"/>
        <v>1000</v>
      </c>
      <c r="I111" s="4">
        <f t="shared" si="23"/>
        <v>108545688.30555145</v>
      </c>
      <c r="J111" s="7">
        <f t="shared" si="24"/>
        <v>108.54568830555145</v>
      </c>
      <c r="K111" s="7">
        <f t="shared" si="25"/>
        <v>6.057672643103167</v>
      </c>
      <c r="L111" s="8">
        <f t="shared" si="30"/>
        <v>7</v>
      </c>
      <c r="M111" s="8">
        <f t="shared" si="31"/>
        <v>657.5342465753424</v>
      </c>
      <c r="N111" s="4">
        <f t="shared" si="32"/>
        <v>20000000000</v>
      </c>
      <c r="O111" s="4">
        <f t="shared" si="33"/>
        <v>1380000000000</v>
      </c>
      <c r="P111" s="7">
        <f t="shared" si="34"/>
        <v>23</v>
      </c>
      <c r="Q111" s="7">
        <f t="shared" si="35"/>
        <v>1700.5119546742417</v>
      </c>
    </row>
    <row r="112" spans="2:17" ht="12.75">
      <c r="B112" s="8">
        <f t="shared" si="18"/>
        <v>2129.1666666666683</v>
      </c>
      <c r="C112">
        <f t="shared" si="26"/>
        <v>70.00000000000006</v>
      </c>
      <c r="D112" s="7">
        <f t="shared" si="27"/>
        <v>5.833333333333338</v>
      </c>
      <c r="E112" s="8">
        <f t="shared" si="28"/>
        <v>1700.5119546742417</v>
      </c>
      <c r="F112" s="8">
        <f t="shared" si="29"/>
        <v>1478.706047542819</v>
      </c>
      <c r="G112" s="8">
        <f t="shared" si="21"/>
        <v>1152.7262669219515</v>
      </c>
      <c r="H112" s="8">
        <f t="shared" si="22"/>
        <v>1000</v>
      </c>
      <c r="I112" s="4">
        <f t="shared" si="23"/>
        <v>107224216.07348597</v>
      </c>
      <c r="J112" s="7">
        <f t="shared" si="24"/>
        <v>107.22421607348598</v>
      </c>
      <c r="K112" s="7">
        <f t="shared" si="25"/>
        <v>6.1323297166817445</v>
      </c>
      <c r="L112" s="8">
        <f t="shared" si="30"/>
        <v>7</v>
      </c>
      <c r="M112" s="8">
        <f t="shared" si="31"/>
        <v>657.5342465753424</v>
      </c>
      <c r="N112" s="4">
        <f t="shared" si="32"/>
        <v>20000000000</v>
      </c>
      <c r="O112" s="4">
        <f t="shared" si="33"/>
        <v>1400000000000</v>
      </c>
      <c r="P112" s="7">
        <f t="shared" si="34"/>
        <v>23.333333333333332</v>
      </c>
      <c r="Q112" s="7">
        <f t="shared" si="35"/>
        <v>1693.2451283357454</v>
      </c>
    </row>
    <row r="113" spans="2:17" ht="12.75">
      <c r="B113" s="8">
        <f t="shared" si="18"/>
        <v>2159.583333333335</v>
      </c>
      <c r="C113">
        <f t="shared" si="26"/>
        <v>71.00000000000004</v>
      </c>
      <c r="D113" s="7">
        <f t="shared" si="27"/>
        <v>5.9166666666666705</v>
      </c>
      <c r="E113" s="8">
        <f t="shared" si="28"/>
        <v>1693.2451283357454</v>
      </c>
      <c r="F113" s="8">
        <f t="shared" si="29"/>
        <v>1472.3870681180397</v>
      </c>
      <c r="G113" s="8">
        <f t="shared" si="21"/>
        <v>1149.2233459912095</v>
      </c>
      <c r="H113" s="8">
        <f t="shared" si="22"/>
        <v>1000</v>
      </c>
      <c r="I113" s="4">
        <f t="shared" si="23"/>
        <v>105901172.42375074</v>
      </c>
      <c r="J113" s="7">
        <f t="shared" si="24"/>
        <v>105.90117242375074</v>
      </c>
      <c r="K113" s="7">
        <f t="shared" si="25"/>
        <v>6.208942087480378</v>
      </c>
      <c r="L113" s="8">
        <f t="shared" si="30"/>
        <v>7</v>
      </c>
      <c r="M113" s="8">
        <f t="shared" si="31"/>
        <v>657.5342465753424</v>
      </c>
      <c r="N113" s="4">
        <f t="shared" si="32"/>
        <v>20000000000</v>
      </c>
      <c r="O113" s="4">
        <f t="shared" si="33"/>
        <v>1420000000000</v>
      </c>
      <c r="P113" s="7">
        <f t="shared" si="34"/>
        <v>23.666666666666668</v>
      </c>
      <c r="Q113" s="7">
        <f t="shared" si="35"/>
        <v>1685.9774995039168</v>
      </c>
    </row>
    <row r="114" spans="2:17" ht="12.75">
      <c r="B114" s="8">
        <f t="shared" si="18"/>
        <v>2190.0000000000014</v>
      </c>
      <c r="C114">
        <f t="shared" si="26"/>
        <v>72.00000000000004</v>
      </c>
      <c r="D114" s="7">
        <f t="shared" si="27"/>
        <v>6.0000000000000036</v>
      </c>
      <c r="E114" s="8">
        <f t="shared" si="28"/>
        <v>1685.9774995039168</v>
      </c>
      <c r="F114" s="8">
        <f t="shared" si="29"/>
        <v>1466.0673908729711</v>
      </c>
      <c r="G114" s="8">
        <f t="shared" si="21"/>
        <v>1145.749241807685</v>
      </c>
      <c r="H114" s="8">
        <f t="shared" si="22"/>
        <v>1000</v>
      </c>
      <c r="I114" s="4">
        <f t="shared" si="23"/>
        <v>104576533.6847745</v>
      </c>
      <c r="J114" s="7">
        <f t="shared" si="24"/>
        <v>104.5765336847745</v>
      </c>
      <c r="K114" s="7">
        <f t="shared" si="25"/>
        <v>6.287588844332427</v>
      </c>
      <c r="L114" s="8">
        <f t="shared" si="30"/>
        <v>7</v>
      </c>
      <c r="M114" s="8">
        <f t="shared" si="31"/>
        <v>657.5342465753424</v>
      </c>
      <c r="N114" s="4">
        <f t="shared" si="32"/>
        <v>20000000000</v>
      </c>
      <c r="O114" s="4">
        <f t="shared" si="33"/>
        <v>1440000000000</v>
      </c>
      <c r="P114" s="7">
        <f t="shared" si="34"/>
        <v>24</v>
      </c>
      <c r="Q114" s="7">
        <f t="shared" si="35"/>
        <v>1678.709067912823</v>
      </c>
    </row>
    <row r="115" spans="2:17" ht="12.75">
      <c r="B115" s="8">
        <f t="shared" si="18"/>
        <v>2220.416666666668</v>
      </c>
      <c r="C115">
        <f t="shared" si="26"/>
        <v>73.00000000000004</v>
      </c>
      <c r="D115" s="7">
        <f t="shared" si="27"/>
        <v>6.083333333333337</v>
      </c>
      <c r="E115" s="8">
        <f t="shared" si="28"/>
        <v>1678.709067912823</v>
      </c>
      <c r="F115" s="8">
        <f t="shared" si="29"/>
        <v>1459.7470155763679</v>
      </c>
      <c r="G115" s="8">
        <f t="shared" si="21"/>
        <v>1142.304313382297</v>
      </c>
      <c r="H115" s="8">
        <f t="shared" si="22"/>
        <v>1000</v>
      </c>
      <c r="I115" s="4">
        <f t="shared" si="23"/>
        <v>103250275.63903892</v>
      </c>
      <c r="J115" s="7">
        <f t="shared" si="24"/>
        <v>103.25027563903892</v>
      </c>
      <c r="K115" s="7">
        <f t="shared" si="25"/>
        <v>6.368353425748422</v>
      </c>
      <c r="L115" s="8">
        <f t="shared" si="30"/>
        <v>7</v>
      </c>
      <c r="M115" s="8">
        <f t="shared" si="31"/>
        <v>657.5342465753424</v>
      </c>
      <c r="N115" s="4">
        <f t="shared" si="32"/>
        <v>20000000000</v>
      </c>
      <c r="O115" s="4">
        <f t="shared" si="33"/>
        <v>1460000000000</v>
      </c>
      <c r="P115" s="7">
        <f t="shared" si="34"/>
        <v>24.333333333333336</v>
      </c>
      <c r="Q115" s="7">
        <f t="shared" si="35"/>
        <v>1671.439833296402</v>
      </c>
    </row>
    <row r="116" spans="2:17" ht="12.75">
      <c r="B116" s="8">
        <f t="shared" si="18"/>
        <v>2250.8333333333344</v>
      </c>
      <c r="C116">
        <f t="shared" si="26"/>
        <v>74.00000000000003</v>
      </c>
      <c r="D116" s="7">
        <f t="shared" si="27"/>
        <v>6.166666666666669</v>
      </c>
      <c r="E116" s="8">
        <f t="shared" si="28"/>
        <v>1671.439833296402</v>
      </c>
      <c r="F116" s="8">
        <f t="shared" si="29"/>
        <v>1453.4259419968714</v>
      </c>
      <c r="G116" s="8">
        <f t="shared" si="21"/>
        <v>1138.8889238276722</v>
      </c>
      <c r="H116" s="8">
        <f t="shared" si="22"/>
        <v>1000</v>
      </c>
      <c r="I116" s="4">
        <f t="shared" si="23"/>
        <v>101922373.50651741</v>
      </c>
      <c r="J116" s="7">
        <f t="shared" si="24"/>
        <v>101.92237350651742</v>
      </c>
      <c r="K116" s="7">
        <f t="shared" si="25"/>
        <v>6.451323923822246</v>
      </c>
      <c r="L116" s="8">
        <f t="shared" si="30"/>
        <v>7</v>
      </c>
      <c r="M116" s="8">
        <f t="shared" si="31"/>
        <v>657.5342465753424</v>
      </c>
      <c r="N116" s="4">
        <f t="shared" si="32"/>
        <v>20000000000</v>
      </c>
      <c r="O116" s="4">
        <f t="shared" si="33"/>
        <v>1480000000000</v>
      </c>
      <c r="P116" s="7">
        <f t="shared" si="34"/>
        <v>24.666666666666668</v>
      </c>
      <c r="Q116" s="7">
        <f t="shared" si="35"/>
        <v>1664.1697953884461</v>
      </c>
    </row>
    <row r="117" spans="2:17" ht="12.75">
      <c r="B117" s="8">
        <f t="shared" si="18"/>
        <v>2281.250000000001</v>
      </c>
      <c r="C117">
        <f t="shared" si="26"/>
        <v>75.00000000000003</v>
      </c>
      <c r="D117" s="7">
        <f t="shared" si="27"/>
        <v>6.250000000000003</v>
      </c>
      <c r="E117" s="8">
        <f t="shared" si="28"/>
        <v>1664.1697953884461</v>
      </c>
      <c r="F117" s="8">
        <f t="shared" si="29"/>
        <v>1447.1041699029968</v>
      </c>
      <c r="G117" s="8">
        <f t="shared" si="21"/>
        <v>1135.5034403870404</v>
      </c>
      <c r="H117" s="8">
        <f t="shared" si="22"/>
        <v>1000</v>
      </c>
      <c r="I117" s="4">
        <f t="shared" si="23"/>
        <v>100592801.9274795</v>
      </c>
      <c r="J117" s="7">
        <f t="shared" si="24"/>
        <v>100.5928019274795</v>
      </c>
      <c r="K117" s="7">
        <f t="shared" si="25"/>
        <v>6.536593414003712</v>
      </c>
      <c r="L117" s="8">
        <f t="shared" si="30"/>
        <v>7</v>
      </c>
      <c r="M117" s="8">
        <f t="shared" si="31"/>
        <v>657.5342465753424</v>
      </c>
      <c r="N117" s="4">
        <f t="shared" si="32"/>
        <v>20000000000</v>
      </c>
      <c r="O117" s="4">
        <f t="shared" si="33"/>
        <v>1500000000000</v>
      </c>
      <c r="P117" s="7">
        <f t="shared" si="34"/>
        <v>25</v>
      </c>
      <c r="Q117" s="7">
        <f t="shared" si="35"/>
        <v>1656.898953922589</v>
      </c>
    </row>
    <row r="118" spans="2:17" ht="12.75">
      <c r="B118" s="8">
        <f t="shared" si="18"/>
        <v>2311.6666666666674</v>
      </c>
      <c r="C118">
        <f t="shared" si="26"/>
        <v>76.00000000000003</v>
      </c>
      <c r="D118" s="7">
        <f t="shared" si="27"/>
        <v>6.333333333333336</v>
      </c>
      <c r="E118" s="8">
        <f t="shared" si="28"/>
        <v>1656.898953922589</v>
      </c>
      <c r="F118" s="8">
        <f t="shared" si="29"/>
        <v>1440.781699063121</v>
      </c>
      <c r="G118" s="8">
        <f t="shared" si="21"/>
        <v>1132.14823446319</v>
      </c>
      <c r="H118" s="8">
        <f t="shared" si="22"/>
        <v>1000</v>
      </c>
      <c r="I118" s="4">
        <f t="shared" si="23"/>
        <v>99261534.94463699</v>
      </c>
      <c r="J118" s="7">
        <f t="shared" si="24"/>
        <v>99.26153494463699</v>
      </c>
      <c r="K118" s="7">
        <f t="shared" si="25"/>
        <v>6.624260313343748</v>
      </c>
      <c r="L118" s="8">
        <f t="shared" si="30"/>
        <v>7</v>
      </c>
      <c r="M118" s="8">
        <f t="shared" si="31"/>
        <v>657.5342465753424</v>
      </c>
      <c r="N118" s="4">
        <f t="shared" si="32"/>
        <v>20000000000</v>
      </c>
      <c r="O118" s="4">
        <f t="shared" si="33"/>
        <v>1520000000000</v>
      </c>
      <c r="P118" s="7">
        <f t="shared" si="34"/>
        <v>25.333333333333336</v>
      </c>
      <c r="Q118" s="7">
        <f t="shared" si="35"/>
        <v>1649.6273086323044</v>
      </c>
    </row>
    <row r="119" spans="2:17" ht="12.75">
      <c r="B119" s="8">
        <f t="shared" si="18"/>
        <v>2342.083333333334</v>
      </c>
      <c r="C119">
        <f t="shared" si="26"/>
        <v>77.00000000000001</v>
      </c>
      <c r="D119" s="7">
        <f t="shared" si="27"/>
        <v>6.416666666666668</v>
      </c>
      <c r="E119" s="8">
        <f t="shared" si="28"/>
        <v>1649.6273086323044</v>
      </c>
      <c r="F119" s="8">
        <f t="shared" si="29"/>
        <v>1434.4585292454822</v>
      </c>
      <c r="G119" s="8">
        <f t="shared" si="21"/>
        <v>1128.8236816475328</v>
      </c>
      <c r="H119" s="8">
        <f t="shared" si="22"/>
        <v>1000</v>
      </c>
      <c r="I119" s="4">
        <f t="shared" si="23"/>
        <v>97928545.98460272</v>
      </c>
      <c r="J119" s="7">
        <f t="shared" si="24"/>
        <v>97.92854598460272</v>
      </c>
      <c r="K119" s="7">
        <f t="shared" si="25"/>
        <v>6.7144287701231296</v>
      </c>
      <c r="L119" s="8">
        <f t="shared" si="30"/>
        <v>7</v>
      </c>
      <c r="M119" s="8">
        <f t="shared" si="31"/>
        <v>657.5342465753424</v>
      </c>
      <c r="N119" s="4">
        <f t="shared" si="32"/>
        <v>20000000000</v>
      </c>
      <c r="O119" s="4">
        <f t="shared" si="33"/>
        <v>1540000000000</v>
      </c>
      <c r="P119" s="7">
        <f t="shared" si="34"/>
        <v>25.666666666666664</v>
      </c>
      <c r="Q119" s="7">
        <f t="shared" si="35"/>
        <v>1642.354859250951</v>
      </c>
    </row>
    <row r="120" spans="2:17" ht="12.75">
      <c r="B120" s="8">
        <f aca="true" t="shared" si="36" ref="B120:B183">B119+$B$37</f>
        <v>2372.5000000000005</v>
      </c>
      <c r="C120">
        <f t="shared" si="26"/>
        <v>78.00000000000001</v>
      </c>
      <c r="D120" s="7">
        <f t="shared" si="27"/>
        <v>6.500000000000001</v>
      </c>
      <c r="E120" s="8">
        <f t="shared" si="28"/>
        <v>1642.354859250951</v>
      </c>
      <c r="F120" s="8">
        <f t="shared" si="29"/>
        <v>1428.1346602182184</v>
      </c>
      <c r="G120" s="8">
        <f t="shared" si="21"/>
        <v>1125.530161749346</v>
      </c>
      <c r="H120" s="8">
        <f t="shared" si="22"/>
        <v>1000</v>
      </c>
      <c r="I120" s="4">
        <f t="shared" si="23"/>
        <v>96593807.83863719</v>
      </c>
      <c r="J120" s="7">
        <f t="shared" si="24"/>
        <v>96.59380783863719</v>
      </c>
      <c r="K120" s="7">
        <f t="shared" si="25"/>
        <v>6.807209088120564</v>
      </c>
      <c r="L120" s="8">
        <f t="shared" si="30"/>
        <v>7</v>
      </c>
      <c r="M120" s="8">
        <f t="shared" si="31"/>
        <v>657.5342465753424</v>
      </c>
      <c r="N120" s="4">
        <f t="shared" si="32"/>
        <v>20000000000</v>
      </c>
      <c r="O120" s="4">
        <f t="shared" si="33"/>
        <v>1560000000000</v>
      </c>
      <c r="P120" s="7">
        <f t="shared" si="34"/>
        <v>26</v>
      </c>
      <c r="Q120" s="7">
        <f t="shared" si="35"/>
        <v>1635.0816055117273</v>
      </c>
    </row>
    <row r="121" spans="2:17" ht="12.75">
      <c r="B121" s="8">
        <f t="shared" si="36"/>
        <v>2402.916666666667</v>
      </c>
      <c r="C121">
        <f t="shared" si="26"/>
        <v>79</v>
      </c>
      <c r="D121" s="7">
        <f t="shared" si="27"/>
        <v>6.583333333333333</v>
      </c>
      <c r="E121" s="8">
        <f t="shared" si="28"/>
        <v>1635.0816055117273</v>
      </c>
      <c r="F121" s="8">
        <f t="shared" si="29"/>
        <v>1421.8100917493282</v>
      </c>
      <c r="G121" s="8">
        <f t="shared" si="21"/>
        <v>1122.2680588251867</v>
      </c>
      <c r="H121" s="8">
        <f t="shared" si="22"/>
        <v>1000</v>
      </c>
      <c r="I121" s="4">
        <f t="shared" si="23"/>
        <v>95257292.6426225</v>
      </c>
      <c r="J121" s="7">
        <f t="shared" si="24"/>
        <v>95.2572926426225</v>
      </c>
      <c r="K121" s="7">
        <f t="shared" si="25"/>
        <v>6.902718189170236</v>
      </c>
      <c r="L121" s="8">
        <f t="shared" si="30"/>
        <v>7</v>
      </c>
      <c r="M121" s="8">
        <f t="shared" si="31"/>
        <v>657.5342465753424</v>
      </c>
      <c r="N121" s="4">
        <f t="shared" si="32"/>
        <v>20000000000</v>
      </c>
      <c r="O121" s="4">
        <f t="shared" si="33"/>
        <v>1580000000000</v>
      </c>
      <c r="P121" s="7">
        <f t="shared" si="34"/>
        <v>26.333333333333332</v>
      </c>
      <c r="Q121" s="7">
        <f t="shared" si="35"/>
        <v>1627.807547147673</v>
      </c>
    </row>
    <row r="122" spans="2:17" ht="12.75">
      <c r="B122" s="8">
        <f t="shared" si="36"/>
        <v>2433.3333333333335</v>
      </c>
      <c r="C122">
        <f t="shared" si="26"/>
        <v>80</v>
      </c>
      <c r="D122" s="7">
        <f t="shared" si="27"/>
        <v>6.666666666666667</v>
      </c>
      <c r="E122" s="8">
        <f t="shared" si="28"/>
        <v>1627.807547147673</v>
      </c>
      <c r="F122" s="8">
        <f t="shared" si="29"/>
        <v>1415.4848236066723</v>
      </c>
      <c r="G122" s="8">
        <f t="shared" si="21"/>
        <v>1119.03776120861</v>
      </c>
      <c r="H122" s="8">
        <f t="shared" si="22"/>
        <v>1000</v>
      </c>
      <c r="I122" s="4">
        <f t="shared" si="23"/>
        <v>93918971.85625431</v>
      </c>
      <c r="J122" s="7">
        <f t="shared" si="24"/>
        <v>93.91897185625432</v>
      </c>
      <c r="K122" s="7">
        <f t="shared" si="25"/>
        <v>7.001080118101352</v>
      </c>
      <c r="L122" s="8">
        <f t="shared" si="30"/>
        <v>8</v>
      </c>
      <c r="M122" s="8">
        <f t="shared" si="31"/>
        <v>657.5342465753424</v>
      </c>
      <c r="N122" s="4">
        <f t="shared" si="32"/>
        <v>20000000000</v>
      </c>
      <c r="O122" s="4">
        <f t="shared" si="33"/>
        <v>1600000000000</v>
      </c>
      <c r="P122" s="7">
        <f t="shared" si="34"/>
        <v>26.666666666666668</v>
      </c>
      <c r="Q122" s="7">
        <f t="shared" si="35"/>
        <v>1620.5326838916685</v>
      </c>
    </row>
    <row r="123" spans="2:17" ht="12.75">
      <c r="B123" s="8">
        <f t="shared" si="36"/>
        <v>2463.75</v>
      </c>
      <c r="C123">
        <f t="shared" si="26"/>
        <v>81</v>
      </c>
      <c r="D123" s="7">
        <f t="shared" si="27"/>
        <v>6.75</v>
      </c>
      <c r="E123" s="8">
        <f t="shared" si="28"/>
        <v>1620.5326838916685</v>
      </c>
      <c r="F123" s="8">
        <f t="shared" si="29"/>
        <v>1409.1588555579726</v>
      </c>
      <c r="G123" s="8">
        <f t="shared" si="21"/>
        <v>1115.8396615402344</v>
      </c>
      <c r="H123" s="8">
        <f t="shared" si="22"/>
        <v>1000</v>
      </c>
      <c r="I123" s="4">
        <f t="shared" si="23"/>
        <v>92578816.2414038</v>
      </c>
      <c r="J123" s="7">
        <f t="shared" si="24"/>
        <v>92.5788162414038</v>
      </c>
      <c r="K123" s="7">
        <f t="shared" si="25"/>
        <v>7.102426594662753</v>
      </c>
      <c r="L123" s="8">
        <f t="shared" si="30"/>
        <v>8</v>
      </c>
      <c r="M123" s="8">
        <f t="shared" si="31"/>
        <v>657.5342465753424</v>
      </c>
      <c r="N123" s="4">
        <f t="shared" si="32"/>
        <v>20000000000</v>
      </c>
      <c r="O123" s="4">
        <f t="shared" si="33"/>
        <v>1620000000000</v>
      </c>
      <c r="P123" s="7">
        <f t="shared" si="34"/>
        <v>27</v>
      </c>
      <c r="Q123" s="7">
        <f t="shared" si="35"/>
        <v>1613.2570154764928</v>
      </c>
    </row>
    <row r="124" spans="2:17" ht="12.75">
      <c r="B124" s="8">
        <f t="shared" si="36"/>
        <v>2494.1666666666665</v>
      </c>
      <c r="C124">
        <f t="shared" si="26"/>
        <v>81.99999999999999</v>
      </c>
      <c r="D124" s="7">
        <f t="shared" si="27"/>
        <v>6.833333333333332</v>
      </c>
      <c r="E124" s="8">
        <f t="shared" si="28"/>
        <v>1613.2570154764928</v>
      </c>
      <c r="F124" s="8">
        <f t="shared" si="29"/>
        <v>1402.8321873708635</v>
      </c>
      <c r="G124" s="8">
        <f t="shared" si="21"/>
        <v>1112.6741567982733</v>
      </c>
      <c r="H124" s="8">
        <f t="shared" si="22"/>
        <v>1000</v>
      </c>
      <c r="I124" s="4">
        <f t="shared" si="23"/>
        <v>91236795.83962159</v>
      </c>
      <c r="J124" s="7">
        <f t="shared" si="24"/>
        <v>91.23679583962159</v>
      </c>
      <c r="K124" s="7">
        <f t="shared" si="25"/>
        <v>7.206897617614424</v>
      </c>
      <c r="L124" s="8">
        <f t="shared" si="30"/>
        <v>8</v>
      </c>
      <c r="M124" s="8">
        <f t="shared" si="31"/>
        <v>657.5342465753424</v>
      </c>
      <c r="N124" s="4">
        <f t="shared" si="32"/>
        <v>20000000000</v>
      </c>
      <c r="O124" s="4">
        <f t="shared" si="33"/>
        <v>1640000000000</v>
      </c>
      <c r="P124" s="7">
        <f t="shared" si="34"/>
        <v>27.333333333333332</v>
      </c>
      <c r="Q124" s="7">
        <f t="shared" si="35"/>
        <v>1605.9805416347365</v>
      </c>
    </row>
    <row r="125" spans="2:17" ht="12.75">
      <c r="B125" s="8">
        <f t="shared" si="36"/>
        <v>2524.583333333333</v>
      </c>
      <c r="C125">
        <f t="shared" si="26"/>
        <v>82.99999999999999</v>
      </c>
      <c r="D125" s="7">
        <f t="shared" si="27"/>
        <v>6.916666666666665</v>
      </c>
      <c r="E125" s="8">
        <f t="shared" si="28"/>
        <v>1605.9805416347365</v>
      </c>
      <c r="F125" s="8">
        <f t="shared" si="29"/>
        <v>1396.5048188128144</v>
      </c>
      <c r="G125" s="8">
        <f t="shared" si="21"/>
        <v>1109.5416483295205</v>
      </c>
      <c r="H125" s="8">
        <f t="shared" si="22"/>
        <v>1000</v>
      </c>
      <c r="I125" s="4">
        <f t="shared" si="23"/>
        <v>89892879.94870281</v>
      </c>
      <c r="J125" s="7">
        <f t="shared" si="24"/>
        <v>89.89287994870281</v>
      </c>
      <c r="K125" s="7">
        <f t="shared" si="25"/>
        <v>7.31464212683544</v>
      </c>
      <c r="L125" s="8">
        <f t="shared" si="30"/>
        <v>8</v>
      </c>
      <c r="M125" s="8">
        <f t="shared" si="31"/>
        <v>657.5342465753424</v>
      </c>
      <c r="N125" s="4">
        <f t="shared" si="32"/>
        <v>20000000000</v>
      </c>
      <c r="O125" s="4">
        <f t="shared" si="33"/>
        <v>1660000000000</v>
      </c>
      <c r="P125" s="7">
        <f t="shared" si="34"/>
        <v>27.666666666666668</v>
      </c>
      <c r="Q125" s="7">
        <f t="shared" si="35"/>
        <v>1598.7032620988603</v>
      </c>
    </row>
    <row r="126" spans="2:17" ht="12.75">
      <c r="B126" s="8">
        <f t="shared" si="36"/>
        <v>2554.9999999999995</v>
      </c>
      <c r="C126">
        <f t="shared" si="26"/>
        <v>83.99999999999999</v>
      </c>
      <c r="D126" s="7">
        <f t="shared" si="27"/>
        <v>6.999999999999999</v>
      </c>
      <c r="E126" s="8">
        <f t="shared" si="28"/>
        <v>1598.7032620988603</v>
      </c>
      <c r="F126" s="8">
        <f t="shared" si="29"/>
        <v>1390.176749651183</v>
      </c>
      <c r="G126" s="8">
        <f t="shared" si="21"/>
        <v>1106.4425418810233</v>
      </c>
      <c r="H126" s="8">
        <f t="shared" si="22"/>
        <v>1000</v>
      </c>
      <c r="I126" s="4">
        <f t="shared" si="23"/>
        <v>88547037.09832351</v>
      </c>
      <c r="J126" s="7">
        <f t="shared" si="24"/>
        <v>88.54703709832351</v>
      </c>
      <c r="K126" s="7">
        <f t="shared" si="25"/>
        <v>7.425818730052027</v>
      </c>
      <c r="L126" s="8">
        <f t="shared" si="30"/>
        <v>8</v>
      </c>
      <c r="M126" s="8">
        <f t="shared" si="31"/>
        <v>657.5342465753424</v>
      </c>
      <c r="N126" s="4">
        <f t="shared" si="32"/>
        <v>20000000000</v>
      </c>
      <c r="O126" s="4">
        <f t="shared" si="33"/>
        <v>1680000000000</v>
      </c>
      <c r="P126" s="7">
        <f t="shared" si="34"/>
        <v>28.000000000000004</v>
      </c>
      <c r="Q126" s="7">
        <f t="shared" si="35"/>
        <v>1591.4251766011505</v>
      </c>
    </row>
    <row r="127" spans="2:17" ht="12.75">
      <c r="B127" s="8">
        <f t="shared" si="36"/>
        <v>2585.416666666666</v>
      </c>
      <c r="C127">
        <f t="shared" si="26"/>
        <v>84.99999999999997</v>
      </c>
      <c r="D127" s="7">
        <f t="shared" si="27"/>
        <v>7.083333333333331</v>
      </c>
      <c r="E127" s="8">
        <f t="shared" si="28"/>
        <v>1591.4251766011505</v>
      </c>
      <c r="F127" s="8">
        <f t="shared" si="29"/>
        <v>1383.8479796531744</v>
      </c>
      <c r="G127" s="8">
        <f t="shared" si="21"/>
        <v>1103.3772476324432</v>
      </c>
      <c r="H127" s="8">
        <f t="shared" si="22"/>
        <v>1000</v>
      </c>
      <c r="I127" s="4">
        <f t="shared" si="23"/>
        <v>87199235.02465335</v>
      </c>
      <c r="J127" s="7">
        <f t="shared" si="24"/>
        <v>87.19923502465335</v>
      </c>
      <c r="K127" s="7">
        <f t="shared" si="25"/>
        <v>7.54059650167162</v>
      </c>
      <c r="L127" s="8">
        <f t="shared" si="30"/>
        <v>8</v>
      </c>
      <c r="M127" s="8">
        <f t="shared" si="31"/>
        <v>657.5342465753424</v>
      </c>
      <c r="N127" s="4">
        <f t="shared" si="32"/>
        <v>20000000000</v>
      </c>
      <c r="O127" s="4">
        <f t="shared" si="33"/>
        <v>1700000000000</v>
      </c>
      <c r="P127" s="7">
        <f t="shared" si="34"/>
        <v>28.333333333333332</v>
      </c>
      <c r="Q127" s="7">
        <f t="shared" si="35"/>
        <v>1584.1462848737924</v>
      </c>
    </row>
    <row r="128" spans="2:17" ht="12.75">
      <c r="B128" s="8">
        <f t="shared" si="36"/>
        <v>2615.8333333333326</v>
      </c>
      <c r="C128">
        <f t="shared" si="26"/>
        <v>85.99999999999997</v>
      </c>
      <c r="D128" s="7">
        <f t="shared" si="27"/>
        <v>7.166666666666664</v>
      </c>
      <c r="E128" s="8">
        <f t="shared" si="28"/>
        <v>1584.1462848737924</v>
      </c>
      <c r="F128" s="8">
        <f t="shared" si="29"/>
        <v>1377.5185085859066</v>
      </c>
      <c r="G128" s="8">
        <f t="shared" si="21"/>
        <v>1100.3461802293152</v>
      </c>
      <c r="H128" s="8">
        <f t="shared" si="22"/>
        <v>1000</v>
      </c>
      <c r="I128" s="4">
        <f t="shared" si="23"/>
        <v>85849440.64393695</v>
      </c>
      <c r="J128" s="7">
        <f t="shared" si="24"/>
        <v>85.84944064393694</v>
      </c>
      <c r="K128" s="7">
        <f t="shared" si="25"/>
        <v>7.659155862208641</v>
      </c>
      <c r="L128" s="8">
        <f t="shared" si="30"/>
        <v>8</v>
      </c>
      <c r="M128" s="8">
        <f t="shared" si="31"/>
        <v>657.5342465753424</v>
      </c>
      <c r="N128" s="4">
        <f t="shared" si="32"/>
        <v>20000000000</v>
      </c>
      <c r="O128" s="4">
        <f t="shared" si="33"/>
        <v>1720000000000</v>
      </c>
      <c r="P128" s="7">
        <f t="shared" si="34"/>
        <v>28.666666666666668</v>
      </c>
      <c r="Q128" s="7">
        <f t="shared" si="35"/>
        <v>1576.866586648783</v>
      </c>
    </row>
    <row r="129" spans="2:17" ht="12.75">
      <c r="B129" s="8">
        <f t="shared" si="36"/>
        <v>2646.249999999999</v>
      </c>
      <c r="C129">
        <f t="shared" si="26"/>
        <v>86.99999999999997</v>
      </c>
      <c r="D129" s="7">
        <f t="shared" si="27"/>
        <v>7.249999999999997</v>
      </c>
      <c r="E129" s="8">
        <f t="shared" si="28"/>
        <v>1576.866586648783</v>
      </c>
      <c r="F129" s="8">
        <f t="shared" si="29"/>
        <v>1371.188336216333</v>
      </c>
      <c r="G129" s="8">
        <f t="shared" si="21"/>
        <v>1097.3497588172193</v>
      </c>
      <c r="H129" s="8">
        <f t="shared" si="22"/>
        <v>1000</v>
      </c>
      <c r="I129" s="4">
        <f t="shared" si="23"/>
        <v>84497620.0249383</v>
      </c>
      <c r="J129" s="7">
        <f t="shared" si="24"/>
        <v>84.4976200249383</v>
      </c>
      <c r="K129" s="7">
        <f t="shared" si="25"/>
        <v>7.781689547957449</v>
      </c>
      <c r="L129" s="8">
        <f t="shared" si="30"/>
        <v>8</v>
      </c>
      <c r="M129" s="8">
        <f t="shared" si="31"/>
        <v>657.5342465753424</v>
      </c>
      <c r="N129" s="4">
        <f t="shared" si="32"/>
        <v>20000000000</v>
      </c>
      <c r="O129" s="4">
        <f t="shared" si="33"/>
        <v>1740000000000</v>
      </c>
      <c r="P129" s="7">
        <f t="shared" si="34"/>
        <v>28.999999999999996</v>
      </c>
      <c r="Q129" s="7">
        <f t="shared" si="35"/>
        <v>1569.586081657989</v>
      </c>
    </row>
    <row r="130" spans="2:17" ht="12.75">
      <c r="B130" s="8">
        <f t="shared" si="36"/>
        <v>2676.6666666666656</v>
      </c>
      <c r="C130">
        <f t="shared" si="26"/>
        <v>87.99999999999996</v>
      </c>
      <c r="D130" s="7">
        <f t="shared" si="27"/>
        <v>7.3333333333333295</v>
      </c>
      <c r="E130" s="8">
        <f t="shared" si="28"/>
        <v>1569.586081657989</v>
      </c>
      <c r="F130" s="8">
        <f t="shared" si="29"/>
        <v>1364.857462311295</v>
      </c>
      <c r="G130" s="8">
        <f t="shared" si="21"/>
        <v>1094.3884070771396</v>
      </c>
      <c r="H130" s="8">
        <f t="shared" si="22"/>
        <v>1000</v>
      </c>
      <c r="I130" s="4">
        <f t="shared" si="23"/>
        <v>83143738.36024861</v>
      </c>
      <c r="J130" s="7">
        <f t="shared" si="24"/>
        <v>83.1437383602486</v>
      </c>
      <c r="K130" s="7">
        <f t="shared" si="25"/>
        <v>7.90840368190267</v>
      </c>
      <c r="L130" s="8">
        <f t="shared" si="30"/>
        <v>8</v>
      </c>
      <c r="M130" s="8">
        <f t="shared" si="31"/>
        <v>657.5342465753424</v>
      </c>
      <c r="N130" s="4">
        <f t="shared" si="32"/>
        <v>20000000000</v>
      </c>
      <c r="O130" s="4">
        <f t="shared" si="33"/>
        <v>1760000000000</v>
      </c>
      <c r="P130" s="7">
        <f t="shared" si="34"/>
        <v>29.333333333333332</v>
      </c>
      <c r="Q130" s="7">
        <f t="shared" si="35"/>
        <v>1562.3047696331323</v>
      </c>
    </row>
    <row r="131" spans="2:17" ht="12.75">
      <c r="B131" s="8">
        <f t="shared" si="36"/>
        <v>2707.083333333332</v>
      </c>
      <c r="C131">
        <f t="shared" si="26"/>
        <v>88.99999999999996</v>
      </c>
      <c r="D131" s="7">
        <f t="shared" si="27"/>
        <v>7.416666666666663</v>
      </c>
      <c r="E131" s="8">
        <f t="shared" si="28"/>
        <v>1562.3047696331323</v>
      </c>
      <c r="F131" s="8">
        <f t="shared" si="29"/>
        <v>1358.5258866375066</v>
      </c>
      <c r="G131" s="8">
        <f t="shared" si="21"/>
        <v>1091.462553262072</v>
      </c>
      <c r="H131" s="8">
        <f t="shared" si="22"/>
        <v>1000</v>
      </c>
      <c r="I131" s="4">
        <f t="shared" si="23"/>
        <v>81787759.9363577</v>
      </c>
      <c r="J131" s="7">
        <f t="shared" si="24"/>
        <v>81.7877599363577</v>
      </c>
      <c r="K131" s="7">
        <f t="shared" si="25"/>
        <v>8.039518958423557</v>
      </c>
      <c r="L131" s="8">
        <f t="shared" si="30"/>
        <v>9</v>
      </c>
      <c r="M131" s="8">
        <f t="shared" si="31"/>
        <v>657.5342465753424</v>
      </c>
      <c r="N131" s="4">
        <f t="shared" si="32"/>
        <v>20000000000</v>
      </c>
      <c r="O131" s="4">
        <f t="shared" si="33"/>
        <v>1780000000000</v>
      </c>
      <c r="P131" s="7">
        <f t="shared" si="34"/>
        <v>29.666666666666668</v>
      </c>
      <c r="Q131" s="7">
        <f t="shared" si="35"/>
        <v>1555.0226503057609</v>
      </c>
    </row>
    <row r="132" spans="2:17" ht="12.75">
      <c r="B132" s="8">
        <f t="shared" si="36"/>
        <v>2737.4999999999986</v>
      </c>
      <c r="C132">
        <f t="shared" si="26"/>
        <v>89.99999999999996</v>
      </c>
      <c r="D132" s="7">
        <f t="shared" si="27"/>
        <v>7.4999999999999964</v>
      </c>
      <c r="E132" s="8">
        <f t="shared" si="28"/>
        <v>1555.0226503057609</v>
      </c>
      <c r="F132" s="8">
        <f t="shared" si="29"/>
        <v>1352.1936089615313</v>
      </c>
      <c r="G132" s="8">
        <f t="shared" si="21"/>
        <v>1088.5726302350777</v>
      </c>
      <c r="H132" s="8">
        <f t="shared" si="22"/>
        <v>1000</v>
      </c>
      <c r="I132" s="4">
        <f t="shared" si="23"/>
        <v>80429648.1024369</v>
      </c>
      <c r="J132" s="7">
        <f t="shared" si="24"/>
        <v>80.4296481024369</v>
      </c>
      <c r="K132" s="7">
        <f t="shared" si="25"/>
        <v>8.17527195615593</v>
      </c>
      <c r="L132" s="8">
        <f t="shared" si="30"/>
        <v>9</v>
      </c>
      <c r="M132" s="8">
        <f t="shared" si="31"/>
        <v>657.5342465753424</v>
      </c>
      <c r="N132" s="4">
        <f t="shared" si="32"/>
        <v>20000000000</v>
      </c>
      <c r="O132" s="4">
        <f t="shared" si="33"/>
        <v>1800000000000</v>
      </c>
      <c r="P132" s="7">
        <f t="shared" si="34"/>
        <v>30</v>
      </c>
      <c r="Q132" s="7">
        <f t="shared" si="35"/>
        <v>1547.739723407307</v>
      </c>
    </row>
    <row r="133" spans="2:17" ht="12.75">
      <c r="B133" s="8">
        <f t="shared" si="36"/>
        <v>2767.916666666665</v>
      </c>
      <c r="C133">
        <f t="shared" si="26"/>
        <v>90.99999999999994</v>
      </c>
      <c r="D133" s="7">
        <f t="shared" si="27"/>
        <v>7.583333333333329</v>
      </c>
      <c r="E133" s="8">
        <f t="shared" si="28"/>
        <v>1547.739723407307</v>
      </c>
      <c r="F133" s="8">
        <f t="shared" si="29"/>
        <v>1345.8606290498324</v>
      </c>
      <c r="G133" s="8">
        <f t="shared" si="21"/>
        <v>1085.7190755090087</v>
      </c>
      <c r="H133" s="8">
        <f t="shared" si="22"/>
        <v>1000</v>
      </c>
      <c r="I133" s="4">
        <f t="shared" si="23"/>
        <v>79069365.23778424</v>
      </c>
      <c r="J133" s="7">
        <f t="shared" si="24"/>
        <v>79.06936523778424</v>
      </c>
      <c r="K133" s="7">
        <f t="shared" si="25"/>
        <v>8.315916595484845</v>
      </c>
      <c r="L133" s="8">
        <f t="shared" si="30"/>
        <v>9</v>
      </c>
      <c r="M133" s="8">
        <f t="shared" si="31"/>
        <v>657.5342465753424</v>
      </c>
      <c r="N133" s="4">
        <f t="shared" si="32"/>
        <v>20000000000</v>
      </c>
      <c r="O133" s="4">
        <f t="shared" si="33"/>
        <v>1820000000000</v>
      </c>
      <c r="P133" s="7">
        <f t="shared" si="34"/>
        <v>30.333333333333336</v>
      </c>
      <c r="Q133" s="7">
        <f t="shared" si="35"/>
        <v>1540.4559886690147</v>
      </c>
    </row>
    <row r="134" spans="2:17" ht="12.75">
      <c r="B134" s="8">
        <f t="shared" si="36"/>
        <v>2798.3333333333317</v>
      </c>
      <c r="C134">
        <f t="shared" si="26"/>
        <v>91.99999999999994</v>
      </c>
      <c r="D134" s="7">
        <f t="shared" si="27"/>
        <v>7.666666666666662</v>
      </c>
      <c r="E134" s="8">
        <f t="shared" si="28"/>
        <v>1540.4559886690147</v>
      </c>
      <c r="F134" s="8">
        <f t="shared" si="29"/>
        <v>1339.5269466687084</v>
      </c>
      <c r="G134" s="8">
        <f t="shared" si="21"/>
        <v>1082.9023312880195</v>
      </c>
      <c r="H134" s="8">
        <f t="shared" si="22"/>
        <v>1000</v>
      </c>
      <c r="I134" s="4">
        <f t="shared" si="23"/>
        <v>77706872.71782069</v>
      </c>
      <c r="J134" s="7">
        <f t="shared" si="24"/>
        <v>77.70687271782069</v>
      </c>
      <c r="K134" s="7">
        <f t="shared" si="25"/>
        <v>8.461725759612877</v>
      </c>
      <c r="L134" s="8">
        <f t="shared" si="30"/>
        <v>9</v>
      </c>
      <c r="M134" s="8">
        <f t="shared" si="31"/>
        <v>657.5342465753424</v>
      </c>
      <c r="N134" s="4">
        <f t="shared" si="32"/>
        <v>20000000000</v>
      </c>
      <c r="O134" s="4">
        <f t="shared" si="33"/>
        <v>1840000000000</v>
      </c>
      <c r="P134" s="7">
        <f t="shared" si="34"/>
        <v>30.666666666666664</v>
      </c>
      <c r="Q134" s="7">
        <f t="shared" si="35"/>
        <v>1533.1714458220263</v>
      </c>
    </row>
    <row r="135" spans="2:17" ht="12.75">
      <c r="B135" s="8">
        <f t="shared" si="36"/>
        <v>2828.749999999998</v>
      </c>
      <c r="C135">
        <f t="shared" si="26"/>
        <v>92.99999999999994</v>
      </c>
      <c r="D135" s="7">
        <f t="shared" si="27"/>
        <v>7.749999999999996</v>
      </c>
      <c r="E135" s="8">
        <f t="shared" si="28"/>
        <v>1533.1714458220263</v>
      </c>
      <c r="F135" s="8">
        <f t="shared" si="29"/>
        <v>1333.1925615843709</v>
      </c>
      <c r="G135" s="8">
        <f t="shared" si="21"/>
        <v>1080.1228445112024</v>
      </c>
      <c r="H135" s="8">
        <f t="shared" si="22"/>
        <v>1000</v>
      </c>
      <c r="I135" s="4">
        <f t="shared" si="23"/>
        <v>76342130.8786157</v>
      </c>
      <c r="J135" s="7">
        <f t="shared" si="24"/>
        <v>76.3421308786157</v>
      </c>
      <c r="K135" s="7">
        <f t="shared" si="25"/>
        <v>8.612993101028637</v>
      </c>
      <c r="L135" s="8">
        <f t="shared" si="30"/>
        <v>9</v>
      </c>
      <c r="M135" s="8">
        <f t="shared" si="31"/>
        <v>657.5342465753424</v>
      </c>
      <c r="N135" s="4">
        <f t="shared" si="32"/>
        <v>20000000000</v>
      </c>
      <c r="O135" s="4">
        <f t="shared" si="33"/>
        <v>1860000000000</v>
      </c>
      <c r="P135" s="7">
        <f t="shared" si="34"/>
        <v>31</v>
      </c>
      <c r="Q135" s="7">
        <f t="shared" si="35"/>
        <v>1525.886094597282</v>
      </c>
    </row>
    <row r="136" spans="2:17" ht="12.75">
      <c r="B136" s="8">
        <f t="shared" si="36"/>
        <v>2859.1666666666647</v>
      </c>
      <c r="C136">
        <f t="shared" si="26"/>
        <v>93.99999999999993</v>
      </c>
      <c r="D136" s="7">
        <f t="shared" si="27"/>
        <v>7.833333333333328</v>
      </c>
      <c r="E136" s="8">
        <f t="shared" si="28"/>
        <v>1525.886094597282</v>
      </c>
      <c r="F136" s="8">
        <f t="shared" si="29"/>
        <v>1326.857473562854</v>
      </c>
      <c r="G136" s="8">
        <f t="shared" si="21"/>
        <v>1077.381066898443</v>
      </c>
      <c r="H136" s="8">
        <f t="shared" si="22"/>
        <v>1000</v>
      </c>
      <c r="I136" s="4">
        <f t="shared" si="23"/>
        <v>74975098.97979659</v>
      </c>
      <c r="J136" s="7">
        <f t="shared" si="24"/>
        <v>74.97509897979658</v>
      </c>
      <c r="K136" s="7">
        <f t="shared" si="25"/>
        <v>8.770035058606952</v>
      </c>
      <c r="L136" s="8">
        <f t="shared" si="30"/>
        <v>9</v>
      </c>
      <c r="M136" s="8">
        <f t="shared" si="31"/>
        <v>657.5342465753424</v>
      </c>
      <c r="N136" s="4">
        <f t="shared" si="32"/>
        <v>20000000000</v>
      </c>
      <c r="O136" s="4">
        <f t="shared" si="33"/>
        <v>1880000000000</v>
      </c>
      <c r="P136" s="7">
        <f t="shared" si="34"/>
        <v>31.333333333333336</v>
      </c>
      <c r="Q136" s="7">
        <f t="shared" si="35"/>
        <v>1518.5999347256347</v>
      </c>
    </row>
    <row r="137" spans="2:17" ht="12.75">
      <c r="B137" s="8">
        <f t="shared" si="36"/>
        <v>2889.583333333331</v>
      </c>
      <c r="C137">
        <f t="shared" si="26"/>
        <v>94.99999999999993</v>
      </c>
      <c r="D137" s="7">
        <f t="shared" si="27"/>
        <v>7.916666666666661</v>
      </c>
      <c r="E137" s="8">
        <f t="shared" si="28"/>
        <v>1518.5999347256347</v>
      </c>
      <c r="F137" s="8">
        <f t="shared" si="29"/>
        <v>1320.5216823701173</v>
      </c>
      <c r="G137" s="8">
        <f t="shared" si="21"/>
        <v>1074.6774549989182</v>
      </c>
      <c r="H137" s="8">
        <f t="shared" si="22"/>
        <v>1000</v>
      </c>
      <c r="I137" s="4">
        <f t="shared" si="23"/>
        <v>73605735.16583166</v>
      </c>
      <c r="J137" s="7">
        <f t="shared" si="24"/>
        <v>73.60573516583166</v>
      </c>
      <c r="K137" s="7">
        <f t="shared" si="25"/>
        <v>8.933193114557394</v>
      </c>
      <c r="L137" s="8">
        <f t="shared" si="30"/>
        <v>9</v>
      </c>
      <c r="M137" s="8">
        <f t="shared" si="31"/>
        <v>657.5342465753424</v>
      </c>
      <c r="N137" s="4">
        <f t="shared" si="32"/>
        <v>20000000000</v>
      </c>
      <c r="O137" s="4">
        <f t="shared" si="33"/>
        <v>1900000000000</v>
      </c>
      <c r="P137" s="7">
        <f t="shared" si="34"/>
        <v>31.666666666666664</v>
      </c>
      <c r="Q137" s="7">
        <f t="shared" si="35"/>
        <v>1511.31296593772</v>
      </c>
    </row>
    <row r="138" spans="2:17" ht="12.75">
      <c r="B138" s="8">
        <f t="shared" si="36"/>
        <v>2919.9999999999977</v>
      </c>
      <c r="C138">
        <f t="shared" si="26"/>
        <v>95.99999999999991</v>
      </c>
      <c r="D138" s="7">
        <f t="shared" si="27"/>
        <v>7.999999999999993</v>
      </c>
      <c r="E138" s="8">
        <f t="shared" si="28"/>
        <v>1511.31296593772</v>
      </c>
      <c r="F138" s="8">
        <f t="shared" si="29"/>
        <v>1314.1851877719305</v>
      </c>
      <c r="G138" s="8">
        <f t="shared" si="21"/>
        <v>1072.0124702423338</v>
      </c>
      <c r="H138" s="8">
        <f t="shared" si="22"/>
        <v>1000</v>
      </c>
      <c r="I138" s="4">
        <f t="shared" si="23"/>
        <v>72233996.42550918</v>
      </c>
      <c r="J138" s="7">
        <f t="shared" si="24"/>
        <v>72.23399642550919</v>
      </c>
      <c r="K138" s="7">
        <f t="shared" si="25"/>
        <v>9.102836325184086</v>
      </c>
      <c r="L138" s="8">
        <f t="shared" si="30"/>
        <v>10</v>
      </c>
      <c r="M138" s="8">
        <f t="shared" si="31"/>
        <v>657.5342465753424</v>
      </c>
      <c r="N138" s="4">
        <f t="shared" si="32"/>
        <v>20000000000</v>
      </c>
      <c r="O138" s="4">
        <f t="shared" si="33"/>
        <v>1920000000000</v>
      </c>
      <c r="P138" s="7">
        <f t="shared" si="34"/>
        <v>32</v>
      </c>
      <c r="Q138" s="7">
        <f t="shared" si="35"/>
        <v>1504.0251879641014</v>
      </c>
    </row>
    <row r="139" spans="2:17" ht="12.75">
      <c r="B139" s="8">
        <f t="shared" si="36"/>
        <v>2950.4166666666642</v>
      </c>
      <c r="C139">
        <f t="shared" si="26"/>
        <v>96.99999999999991</v>
      </c>
      <c r="D139" s="7">
        <f t="shared" si="27"/>
        <v>8.083333333333327</v>
      </c>
      <c r="E139" s="8">
        <f t="shared" si="28"/>
        <v>1504.0251879641014</v>
      </c>
      <c r="F139" s="8">
        <f t="shared" si="29"/>
        <v>1307.8479895340013</v>
      </c>
      <c r="G139" s="8">
        <f t="shared" si="21"/>
        <v>1069.3865789934048</v>
      </c>
      <c r="H139" s="8">
        <f t="shared" si="22"/>
        <v>1000</v>
      </c>
      <c r="I139" s="4">
        <f t="shared" si="23"/>
        <v>70859838.54961392</v>
      </c>
      <c r="J139" s="7">
        <f t="shared" si="24"/>
        <v>70.85983854961393</v>
      </c>
      <c r="K139" s="7">
        <f t="shared" si="25"/>
        <v>9.279364165005212</v>
      </c>
      <c r="L139" s="8">
        <f t="shared" si="30"/>
        <v>10</v>
      </c>
      <c r="M139" s="8">
        <f t="shared" si="31"/>
        <v>657.5342465753423</v>
      </c>
      <c r="N139" s="4">
        <f t="shared" si="32"/>
        <v>19999999999.999996</v>
      </c>
      <c r="O139" s="4">
        <f t="shared" si="33"/>
        <v>1940000000000</v>
      </c>
      <c r="P139" s="7">
        <f t="shared" si="34"/>
        <v>32.33333333333333</v>
      </c>
      <c r="Q139" s="7">
        <f t="shared" si="35"/>
        <v>1496.736600535096</v>
      </c>
    </row>
    <row r="140" spans="2:17" ht="12.75">
      <c r="B140" s="8">
        <f t="shared" si="36"/>
        <v>2980.8333333333308</v>
      </c>
      <c r="C140">
        <f t="shared" si="26"/>
        <v>97.99999999999991</v>
      </c>
      <c r="D140" s="7">
        <f t="shared" si="27"/>
        <v>8.166666666666659</v>
      </c>
      <c r="E140" s="8">
        <f t="shared" si="28"/>
        <v>1496.736600535096</v>
      </c>
      <c r="F140" s="8">
        <f t="shared" si="29"/>
        <v>1301.5100874218226</v>
      </c>
      <c r="G140" s="8">
        <f t="shared" si="21"/>
        <v>1066.8002526096839</v>
      </c>
      <c r="H140" s="8">
        <f t="shared" si="22"/>
        <v>1000</v>
      </c>
      <c r="I140" s="4">
        <f t="shared" si="23"/>
        <v>69483216.08658436</v>
      </c>
      <c r="J140" s="7">
        <f t="shared" si="24"/>
        <v>69.48321608658436</v>
      </c>
      <c r="K140" s="7">
        <f t="shared" si="25"/>
        <v>9.463209730476155</v>
      </c>
      <c r="L140" s="8">
        <f t="shared" si="30"/>
        <v>10</v>
      </c>
      <c r="M140" s="8">
        <f t="shared" si="31"/>
        <v>657.5342465753424</v>
      </c>
      <c r="N140" s="4">
        <f t="shared" si="32"/>
        <v>20000000000</v>
      </c>
      <c r="O140" s="4">
        <f t="shared" si="33"/>
        <v>1960000000000</v>
      </c>
      <c r="P140" s="7">
        <f t="shared" si="34"/>
        <v>32.666666666666664</v>
      </c>
      <c r="Q140" s="7">
        <f t="shared" si="35"/>
        <v>1489.447203380963</v>
      </c>
    </row>
    <row r="141" spans="2:17" ht="12.75">
      <c r="B141" s="8">
        <f t="shared" si="36"/>
        <v>3011.2499999999973</v>
      </c>
      <c r="C141">
        <f t="shared" si="26"/>
        <v>98.9999999999999</v>
      </c>
      <c r="D141" s="7">
        <f t="shared" si="27"/>
        <v>8.249999999999991</v>
      </c>
      <c r="E141" s="8">
        <f t="shared" si="28"/>
        <v>1489.447203380963</v>
      </c>
      <c r="F141" s="8">
        <f t="shared" si="29"/>
        <v>1295.1714812008374</v>
      </c>
      <c r="G141" s="8">
        <f t="shared" si="21"/>
        <v>1064.2539675033438</v>
      </c>
      <c r="H141" s="8">
        <f t="shared" si="22"/>
        <v>1000</v>
      </c>
      <c r="I141" s="4">
        <f t="shared" si="23"/>
        <v>68104082.29617035</v>
      </c>
      <c r="J141" s="7">
        <f t="shared" si="24"/>
        <v>68.10408229617035</v>
      </c>
      <c r="K141" s="7">
        <f t="shared" si="25"/>
        <v>9.65484335749308</v>
      </c>
      <c r="L141" s="8">
        <f t="shared" si="30"/>
        <v>10</v>
      </c>
      <c r="M141" s="8">
        <f t="shared" si="31"/>
        <v>657.5342465753424</v>
      </c>
      <c r="N141" s="4">
        <f t="shared" si="32"/>
        <v>20000000000</v>
      </c>
      <c r="O141" s="4">
        <f t="shared" si="33"/>
        <v>1980000000000</v>
      </c>
      <c r="P141" s="7">
        <f t="shared" si="34"/>
        <v>33</v>
      </c>
      <c r="Q141" s="7">
        <f t="shared" si="35"/>
        <v>1482.1569962317735</v>
      </c>
    </row>
    <row r="142" spans="2:17" ht="12.75">
      <c r="B142" s="8">
        <f t="shared" si="36"/>
        <v>3041.666666666664</v>
      </c>
      <c r="C142">
        <f t="shared" si="26"/>
        <v>99.9999999999999</v>
      </c>
      <c r="D142" s="7">
        <f t="shared" si="27"/>
        <v>8.333333333333325</v>
      </c>
      <c r="E142" s="8">
        <f t="shared" si="28"/>
        <v>1482.1569962317735</v>
      </c>
      <c r="F142" s="8">
        <f t="shared" si="29"/>
        <v>1288.832170636325</v>
      </c>
      <c r="G142" s="8">
        <f t="shared" si="21"/>
        <v>1061.7482052070475</v>
      </c>
      <c r="H142" s="8">
        <f t="shared" si="22"/>
        <v>1000</v>
      </c>
      <c r="I142" s="4">
        <f t="shared" si="23"/>
        <v>66722389.10084429</v>
      </c>
      <c r="J142" s="7">
        <f t="shared" si="24"/>
        <v>66.72238910084428</v>
      </c>
      <c r="K142" s="7">
        <f t="shared" si="25"/>
        <v>9.854776716426393</v>
      </c>
      <c r="L142" s="8">
        <f t="shared" si="30"/>
        <v>10</v>
      </c>
      <c r="M142" s="8">
        <f t="shared" si="31"/>
        <v>657.5342465753424</v>
      </c>
      <c r="N142" s="4">
        <f t="shared" si="32"/>
        <v>20000000000</v>
      </c>
      <c r="O142" s="4">
        <f t="shared" si="33"/>
        <v>2000000000000</v>
      </c>
      <c r="P142" s="7">
        <f t="shared" si="34"/>
        <v>33.33333333333333</v>
      </c>
      <c r="Q142" s="7">
        <f t="shared" si="35"/>
        <v>1474.8659788174248</v>
      </c>
    </row>
    <row r="143" spans="2:17" ht="12.75">
      <c r="B143" s="8">
        <f t="shared" si="36"/>
        <v>3072.0833333333303</v>
      </c>
      <c r="C143">
        <f t="shared" si="26"/>
        <v>100.9999999999999</v>
      </c>
      <c r="D143" s="7">
        <f t="shared" si="27"/>
        <v>8.416666666666659</v>
      </c>
      <c r="E143" s="8">
        <f t="shared" si="28"/>
        <v>1474.8659788174248</v>
      </c>
      <c r="F143" s="8">
        <f t="shared" si="29"/>
        <v>1282.4921554934128</v>
      </c>
      <c r="G143" s="8">
        <f t="shared" si="21"/>
        <v>1059.2834524444897</v>
      </c>
      <c r="H143" s="8">
        <f t="shared" si="22"/>
        <v>1000</v>
      </c>
      <c r="I143" s="4">
        <f t="shared" si="23"/>
        <v>65338087.034927845</v>
      </c>
      <c r="J143" s="7">
        <f t="shared" si="24"/>
        <v>65.33808703492784</v>
      </c>
      <c r="K143" s="7">
        <f t="shared" si="25"/>
        <v>10.06356745987748</v>
      </c>
      <c r="L143" s="8">
        <f t="shared" si="30"/>
        <v>11</v>
      </c>
      <c r="M143" s="8">
        <f t="shared" si="31"/>
        <v>657.5342465753424</v>
      </c>
      <c r="N143" s="4">
        <f t="shared" si="32"/>
        <v>20000000000</v>
      </c>
      <c r="O143" s="4">
        <f t="shared" si="33"/>
        <v>2020000000000</v>
      </c>
      <c r="P143" s="7">
        <f t="shared" si="34"/>
        <v>33.666666666666664</v>
      </c>
      <c r="Q143" s="7">
        <f t="shared" si="35"/>
        <v>1467.5741508677124</v>
      </c>
    </row>
    <row r="144" spans="2:17" ht="12.75">
      <c r="B144" s="8">
        <f t="shared" si="36"/>
        <v>3102.499999999997</v>
      </c>
      <c r="C144">
        <f t="shared" si="26"/>
        <v>101.99999999999989</v>
      </c>
      <c r="D144" s="7">
        <f t="shared" si="27"/>
        <v>8.499999999999991</v>
      </c>
      <c r="E144" s="8">
        <f t="shared" si="28"/>
        <v>1467.5741508677124</v>
      </c>
      <c r="F144" s="8">
        <f t="shared" si="29"/>
        <v>1276.1514355371414</v>
      </c>
      <c r="G144" s="8">
        <f t="shared" si="21"/>
        <v>1056.8602012060203</v>
      </c>
      <c r="H144" s="8">
        <f t="shared" si="22"/>
        <v>1000</v>
      </c>
      <c r="I144" s="4">
        <f t="shared" si="23"/>
        <v>63951125.19128462</v>
      </c>
      <c r="J144" s="7">
        <f t="shared" si="24"/>
        <v>63.95112519128462</v>
      </c>
      <c r="K144" s="7">
        <f t="shared" si="25"/>
        <v>10.281824512212843</v>
      </c>
      <c r="L144" s="8">
        <f t="shared" si="30"/>
        <v>11</v>
      </c>
      <c r="M144" s="8">
        <f t="shared" si="31"/>
        <v>657.5342465753424</v>
      </c>
      <c r="N144" s="4">
        <f t="shared" si="32"/>
        <v>20000000000</v>
      </c>
      <c r="O144" s="4">
        <f t="shared" si="33"/>
        <v>2040000000000</v>
      </c>
      <c r="P144" s="7">
        <f t="shared" si="34"/>
        <v>34</v>
      </c>
      <c r="Q144" s="7">
        <f t="shared" si="35"/>
        <v>1460.2815121122298</v>
      </c>
    </row>
    <row r="145" spans="2:17" ht="12.75">
      <c r="B145" s="8">
        <f t="shared" si="36"/>
        <v>3132.9166666666633</v>
      </c>
      <c r="C145">
        <f t="shared" si="26"/>
        <v>102.99999999999989</v>
      </c>
      <c r="D145" s="7">
        <f t="shared" si="27"/>
        <v>8.583333333333323</v>
      </c>
      <c r="E145" s="8">
        <f t="shared" si="28"/>
        <v>1460.2815121122298</v>
      </c>
      <c r="F145" s="8">
        <f t="shared" si="29"/>
        <v>1269.8100105323738</v>
      </c>
      <c r="G145" s="8">
        <f t="shared" si="21"/>
        <v>1054.478948829756</v>
      </c>
      <c r="H145" s="8">
        <f t="shared" si="22"/>
        <v>1000</v>
      </c>
      <c r="I145" s="4">
        <f t="shared" si="23"/>
        <v>62561451.165389985</v>
      </c>
      <c r="J145" s="7">
        <f t="shared" si="24"/>
        <v>62.56145116538998</v>
      </c>
      <c r="K145" s="7">
        <f t="shared" si="25"/>
        <v>10.51021410671978</v>
      </c>
      <c r="L145" s="8">
        <f t="shared" si="30"/>
        <v>11</v>
      </c>
      <c r="M145" s="8">
        <f t="shared" si="31"/>
        <v>657.5342465753424</v>
      </c>
      <c r="N145" s="4">
        <f t="shared" si="32"/>
        <v>20000000000</v>
      </c>
      <c r="O145" s="4">
        <f t="shared" si="33"/>
        <v>2060000000000</v>
      </c>
      <c r="P145" s="7">
        <f t="shared" si="34"/>
        <v>34.333333333333336</v>
      </c>
      <c r="Q145" s="7">
        <f t="shared" si="35"/>
        <v>1452.9880622804685</v>
      </c>
    </row>
    <row r="146" spans="2:17" ht="12.75">
      <c r="B146" s="8">
        <f t="shared" si="36"/>
        <v>3163.33333333333</v>
      </c>
      <c r="C146">
        <f t="shared" si="26"/>
        <v>103.99999999999989</v>
      </c>
      <c r="D146" s="7">
        <f t="shared" si="27"/>
        <v>8.666666666666657</v>
      </c>
      <c r="E146" s="8">
        <f t="shared" si="28"/>
        <v>1452.9880622804685</v>
      </c>
      <c r="F146" s="8">
        <f t="shared" si="29"/>
        <v>1263.4678802438857</v>
      </c>
      <c r="G146" s="8">
        <f t="shared" si="21"/>
        <v>1052.1401980888245</v>
      </c>
      <c r="H146" s="8">
        <f t="shared" si="22"/>
        <v>1000</v>
      </c>
      <c r="I146" s="4">
        <f t="shared" si="23"/>
        <v>61169010.99669839</v>
      </c>
      <c r="J146" s="7">
        <f t="shared" si="24"/>
        <v>61.16901099669839</v>
      </c>
      <c r="K146" s="7">
        <f t="shared" si="25"/>
        <v>10.749466696638809</v>
      </c>
      <c r="L146" s="8">
        <f t="shared" si="30"/>
        <v>11</v>
      </c>
      <c r="M146" s="8">
        <f t="shared" si="31"/>
        <v>657.5342465753424</v>
      </c>
      <c r="N146" s="4">
        <f t="shared" si="32"/>
        <v>20000000000</v>
      </c>
      <c r="O146" s="4">
        <f t="shared" si="33"/>
        <v>2080000000000</v>
      </c>
      <c r="P146" s="7">
        <f t="shared" si="34"/>
        <v>34.66666666666667</v>
      </c>
      <c r="Q146" s="7">
        <f t="shared" si="35"/>
        <v>1445.6938011017467</v>
      </c>
    </row>
    <row r="147" spans="2:17" ht="12.75">
      <c r="B147" s="8">
        <f t="shared" si="36"/>
        <v>3193.7499999999964</v>
      </c>
      <c r="C147">
        <f t="shared" si="26"/>
        <v>104.99999999999987</v>
      </c>
      <c r="D147" s="7">
        <f t="shared" si="27"/>
        <v>8.74999999999999</v>
      </c>
      <c r="E147" s="8">
        <f t="shared" si="28"/>
        <v>1445.6938011017467</v>
      </c>
      <c r="F147" s="8">
        <f t="shared" si="29"/>
        <v>1257.1250444363016</v>
      </c>
      <c r="G147" s="8">
        <f t="shared" si="21"/>
        <v>1049.8444572851772</v>
      </c>
      <c r="H147" s="8">
        <f t="shared" si="22"/>
        <v>1000</v>
      </c>
      <c r="I147" s="4">
        <f t="shared" si="23"/>
        <v>59773749.10707059</v>
      </c>
      <c r="J147" s="7">
        <f t="shared" si="24"/>
        <v>59.773749107070586</v>
      </c>
      <c r="K147" s="7">
        <f t="shared" si="25"/>
        <v>11.000384891326203</v>
      </c>
      <c r="L147" s="8">
        <f t="shared" si="30"/>
        <v>12</v>
      </c>
      <c r="M147" s="8">
        <f t="shared" si="31"/>
        <v>657.5342465753424</v>
      </c>
      <c r="N147" s="4">
        <f t="shared" si="32"/>
        <v>20000000000</v>
      </c>
      <c r="O147" s="4">
        <f t="shared" si="33"/>
        <v>2100000000000</v>
      </c>
      <c r="P147" s="7">
        <f t="shared" si="34"/>
        <v>35</v>
      </c>
      <c r="Q147" s="7">
        <f t="shared" si="35"/>
        <v>1438.398728305223</v>
      </c>
    </row>
    <row r="148" spans="2:17" ht="12.75">
      <c r="B148" s="8">
        <f t="shared" si="36"/>
        <v>3224.166666666663</v>
      </c>
      <c r="C148">
        <f t="shared" si="26"/>
        <v>105.99999999999987</v>
      </c>
      <c r="D148" s="7">
        <f t="shared" si="27"/>
        <v>8.833333333333323</v>
      </c>
      <c r="E148" s="8">
        <f t="shared" si="28"/>
        <v>1438.398728305223</v>
      </c>
      <c r="F148" s="8">
        <f t="shared" si="29"/>
        <v>1250.781502874107</v>
      </c>
      <c r="G148" s="8">
        <f t="shared" si="21"/>
        <v>1047.5922403506622</v>
      </c>
      <c r="H148" s="8">
        <f t="shared" si="22"/>
        <v>1000</v>
      </c>
      <c r="I148" s="4">
        <f t="shared" si="23"/>
        <v>58375608.23613626</v>
      </c>
      <c r="J148" s="7">
        <f t="shared" si="24"/>
        <v>58.37560823613626</v>
      </c>
      <c r="K148" s="7">
        <f t="shared" si="25"/>
        <v>11.263852599454525</v>
      </c>
      <c r="L148" s="8">
        <f t="shared" si="30"/>
        <v>12</v>
      </c>
      <c r="M148" s="8">
        <f t="shared" si="31"/>
        <v>657.5342465753424</v>
      </c>
      <c r="N148" s="4">
        <f t="shared" si="32"/>
        <v>20000000000</v>
      </c>
      <c r="O148" s="4">
        <f t="shared" si="33"/>
        <v>2120000000000</v>
      </c>
      <c r="P148" s="7">
        <f t="shared" si="34"/>
        <v>35.333333333333336</v>
      </c>
      <c r="Q148" s="7">
        <f t="shared" si="35"/>
        <v>1431.1028436199256</v>
      </c>
    </row>
    <row r="149" spans="2:17" ht="12.75">
      <c r="B149" s="8">
        <f t="shared" si="36"/>
        <v>3254.5833333333294</v>
      </c>
      <c r="C149">
        <f t="shared" si="26"/>
        <v>106.99999999999987</v>
      </c>
      <c r="D149" s="7">
        <f t="shared" si="27"/>
        <v>8.916666666666655</v>
      </c>
      <c r="E149" s="8">
        <f t="shared" si="28"/>
        <v>1431.1028436199256</v>
      </c>
      <c r="F149" s="8">
        <f t="shared" si="29"/>
        <v>1244.4372553216745</v>
      </c>
      <c r="G149" s="8">
        <f t="shared" si="21"/>
        <v>1045.3840669559818</v>
      </c>
      <c r="H149" s="8">
        <f t="shared" si="22"/>
        <v>1000</v>
      </c>
      <c r="I149" s="4">
        <f t="shared" si="23"/>
        <v>56974529.37338923</v>
      </c>
      <c r="J149" s="7">
        <f t="shared" si="24"/>
        <v>56.97452937338923</v>
      </c>
      <c r="K149" s="7">
        <f t="shared" si="25"/>
        <v>11.540845599023996</v>
      </c>
      <c r="L149" s="8">
        <f t="shared" si="30"/>
        <v>12</v>
      </c>
      <c r="M149" s="8">
        <f t="shared" si="31"/>
        <v>657.5342465753424</v>
      </c>
      <c r="N149" s="4">
        <f t="shared" si="32"/>
        <v>20000000000</v>
      </c>
      <c r="O149" s="4">
        <f t="shared" si="33"/>
        <v>2140000000000</v>
      </c>
      <c r="P149" s="7">
        <f t="shared" si="34"/>
        <v>35.66666666666667</v>
      </c>
      <c r="Q149" s="7">
        <f t="shared" si="35"/>
        <v>1423.806146774709</v>
      </c>
    </row>
    <row r="150" spans="2:17" ht="12.75">
      <c r="B150" s="8">
        <f t="shared" si="36"/>
        <v>3284.999999999996</v>
      </c>
      <c r="C150">
        <f t="shared" si="26"/>
        <v>107.99999999999986</v>
      </c>
      <c r="D150" s="7">
        <f t="shared" si="27"/>
        <v>8.999999999999988</v>
      </c>
      <c r="E150" s="8">
        <f t="shared" si="28"/>
        <v>1423.806146774709</v>
      </c>
      <c r="F150" s="8">
        <f t="shared" si="29"/>
        <v>1238.0923015432254</v>
      </c>
      <c r="G150" s="8">
        <f t="shared" si="21"/>
        <v>1043.220462628212</v>
      </c>
      <c r="H150" s="8">
        <f t="shared" si="22"/>
        <v>1000</v>
      </c>
      <c r="I150" s="4">
        <f t="shared" si="23"/>
        <v>55570451.68679752</v>
      </c>
      <c r="J150" s="7">
        <f t="shared" si="24"/>
        <v>55.57045168679752</v>
      </c>
      <c r="K150" s="7">
        <f t="shared" si="25"/>
        <v>11.832443800912275</v>
      </c>
      <c r="L150" s="8">
        <f t="shared" si="30"/>
        <v>12</v>
      </c>
      <c r="M150" s="8">
        <f t="shared" si="31"/>
        <v>657.5342465753424</v>
      </c>
      <c r="N150" s="4">
        <f t="shared" si="32"/>
        <v>20000000000</v>
      </c>
      <c r="O150" s="4">
        <f t="shared" si="33"/>
        <v>2160000000000</v>
      </c>
      <c r="P150" s="7">
        <f t="shared" si="34"/>
        <v>36</v>
      </c>
      <c r="Q150" s="7">
        <f t="shared" si="35"/>
        <v>1416.5086374983123</v>
      </c>
    </row>
    <row r="151" spans="2:17" ht="12.75">
      <c r="B151" s="8">
        <f t="shared" si="36"/>
        <v>3315.4166666666624</v>
      </c>
      <c r="C151">
        <f t="shared" si="26"/>
        <v>108.99999999999986</v>
      </c>
      <c r="D151" s="7">
        <f t="shared" si="27"/>
        <v>9.083333333333321</v>
      </c>
      <c r="E151" s="8">
        <f t="shared" si="28"/>
        <v>1416.5086374983123</v>
      </c>
      <c r="F151" s="8">
        <f t="shared" si="29"/>
        <v>1231.7466413028803</v>
      </c>
      <c r="G151" s="8">
        <f t="shared" si="21"/>
        <v>1041.1019588776953</v>
      </c>
      <c r="H151" s="8">
        <f t="shared" si="22"/>
        <v>1000</v>
      </c>
      <c r="I151" s="4">
        <f t="shared" si="23"/>
        <v>54163312.44774405</v>
      </c>
      <c r="J151" s="7">
        <f t="shared" si="24"/>
        <v>54.16331244774405</v>
      </c>
      <c r="K151" s="7">
        <f t="shared" si="25"/>
        <v>12.139845531229678</v>
      </c>
      <c r="L151" s="8">
        <f t="shared" si="30"/>
        <v>13</v>
      </c>
      <c r="M151" s="8">
        <f t="shared" si="31"/>
        <v>657.5342465753424</v>
      </c>
      <c r="N151" s="4">
        <f t="shared" si="32"/>
        <v>20000000000</v>
      </c>
      <c r="O151" s="4">
        <f t="shared" si="33"/>
        <v>2180000000000</v>
      </c>
      <c r="P151" s="7">
        <f t="shared" si="34"/>
        <v>36.333333333333336</v>
      </c>
      <c r="Q151" s="7">
        <f t="shared" si="35"/>
        <v>1409.2103155192858</v>
      </c>
    </row>
    <row r="152" spans="2:17" ht="12.75">
      <c r="B152" s="8">
        <f t="shared" si="36"/>
        <v>3345.833333333329</v>
      </c>
      <c r="C152">
        <f t="shared" si="26"/>
        <v>109.99999999999986</v>
      </c>
      <c r="D152" s="7">
        <f t="shared" si="27"/>
        <v>9.166666666666655</v>
      </c>
      <c r="E152" s="8">
        <f t="shared" si="28"/>
        <v>1409.2103155192858</v>
      </c>
      <c r="F152" s="8">
        <f t="shared" si="29"/>
        <v>1225.4002743645965</v>
      </c>
      <c r="G152" s="8">
        <f t="shared" si="21"/>
        <v>1039.0290933350493</v>
      </c>
      <c r="H152" s="8">
        <f t="shared" si="22"/>
        <v>1000</v>
      </c>
      <c r="I152" s="4">
        <f t="shared" si="23"/>
        <v>52753046.952021755</v>
      </c>
      <c r="J152" s="7">
        <f t="shared" si="24"/>
        <v>52.753046952021755</v>
      </c>
      <c r="K152" s="7">
        <f t="shared" si="25"/>
        <v>12.464384231177428</v>
      </c>
      <c r="L152" s="8">
        <f t="shared" si="30"/>
        <v>13</v>
      </c>
      <c r="M152" s="8">
        <f t="shared" si="31"/>
        <v>657.5342465753424</v>
      </c>
      <c r="N152" s="4">
        <f t="shared" si="32"/>
        <v>20000000000</v>
      </c>
      <c r="O152" s="4">
        <f t="shared" si="33"/>
        <v>2200000000000</v>
      </c>
      <c r="P152" s="7">
        <f t="shared" si="34"/>
        <v>36.666666666666664</v>
      </c>
      <c r="Q152" s="7">
        <f t="shared" si="35"/>
        <v>1401.9111805660496</v>
      </c>
    </row>
    <row r="153" spans="2:17" ht="12.75">
      <c r="B153" s="8">
        <f t="shared" si="36"/>
        <v>3376.2499999999955</v>
      </c>
      <c r="C153">
        <f t="shared" si="26"/>
        <v>110.99999999999984</v>
      </c>
      <c r="D153" s="7">
        <f t="shared" si="27"/>
        <v>9.249999999999988</v>
      </c>
      <c r="E153" s="8">
        <f t="shared" si="28"/>
        <v>1401.9111805660496</v>
      </c>
      <c r="F153" s="8">
        <f t="shared" si="29"/>
        <v>1219.053200492217</v>
      </c>
      <c r="G153" s="8">
        <f t="shared" si="21"/>
        <v>1037.0024098992542</v>
      </c>
      <c r="H153" s="8">
        <f t="shared" si="22"/>
        <v>1000</v>
      </c>
      <c r="I153" s="4">
        <f t="shared" si="23"/>
        <v>51339588.43668203</v>
      </c>
      <c r="J153" s="7">
        <f t="shared" si="24"/>
        <v>51.33958843668203</v>
      </c>
      <c r="K153" s="7">
        <f t="shared" si="25"/>
        <v>12.807548065686003</v>
      </c>
      <c r="L153" s="8">
        <f t="shared" si="30"/>
        <v>13</v>
      </c>
      <c r="M153" s="8">
        <f t="shared" si="31"/>
        <v>657.5342465753424</v>
      </c>
      <c r="N153" s="4">
        <f t="shared" si="32"/>
        <v>20000000000</v>
      </c>
      <c r="O153" s="4">
        <f t="shared" si="33"/>
        <v>2220000000000</v>
      </c>
      <c r="P153" s="7">
        <f t="shared" si="34"/>
        <v>37</v>
      </c>
      <c r="Q153" s="7">
        <f t="shared" si="35"/>
        <v>1394.61123236685</v>
      </c>
    </row>
    <row r="154" spans="2:17" ht="12.75">
      <c r="B154" s="8">
        <f t="shared" si="36"/>
        <v>3406.666666666662</v>
      </c>
      <c r="C154">
        <f t="shared" si="26"/>
        <v>111.99999999999984</v>
      </c>
      <c r="D154" s="7">
        <f t="shared" si="27"/>
        <v>9.33333333333332</v>
      </c>
      <c r="E154" s="8">
        <f t="shared" si="28"/>
        <v>1394.61123236685</v>
      </c>
      <c r="F154" s="8">
        <f t="shared" si="29"/>
        <v>1212.7054194494349</v>
      </c>
      <c r="G154" s="8">
        <f t="shared" si="21"/>
        <v>1035.0224588976962</v>
      </c>
      <c r="H154" s="8">
        <f t="shared" si="22"/>
        <v>1000</v>
      </c>
      <c r="I154" s="4">
        <f t="shared" si="23"/>
        <v>49922867.99242461</v>
      </c>
      <c r="J154" s="7">
        <f t="shared" si="24"/>
        <v>49.92286799242461</v>
      </c>
      <c r="K154" s="7">
        <f t="shared" si="25"/>
        <v>13.171003049646867</v>
      </c>
      <c r="L154" s="8">
        <f t="shared" si="30"/>
        <v>14</v>
      </c>
      <c r="M154" s="8">
        <f t="shared" si="31"/>
        <v>657.5342465753424</v>
      </c>
      <c r="N154" s="4">
        <f t="shared" si="32"/>
        <v>20000000000</v>
      </c>
      <c r="O154" s="4">
        <f t="shared" si="33"/>
        <v>2240000000000</v>
      </c>
      <c r="P154" s="7">
        <f t="shared" si="34"/>
        <v>37.333333333333336</v>
      </c>
      <c r="Q154" s="7">
        <f t="shared" si="35"/>
        <v>1387.3104706498177</v>
      </c>
    </row>
    <row r="155" spans="2:17" ht="12.75">
      <c r="B155" s="8">
        <f t="shared" si="36"/>
        <v>3437.0833333333285</v>
      </c>
      <c r="C155">
        <f t="shared" si="26"/>
        <v>112.99999999999983</v>
      </c>
      <c r="D155" s="7">
        <f t="shared" si="27"/>
        <v>9.416666666666652</v>
      </c>
      <c r="E155" s="8">
        <f t="shared" si="28"/>
        <v>1387.3104706498177</v>
      </c>
      <c r="F155" s="8">
        <f t="shared" si="29"/>
        <v>1206.3569309998416</v>
      </c>
      <c r="G155" s="8">
        <f t="shared" si="21"/>
        <v>1033.0897972592459</v>
      </c>
      <c r="H155" s="8">
        <f t="shared" si="22"/>
        <v>1000</v>
      </c>
      <c r="I155" s="4">
        <f t="shared" si="23"/>
        <v>48502814.471275836</v>
      </c>
      <c r="J155" s="7">
        <f t="shared" si="24"/>
        <v>48.50281447127583</v>
      </c>
      <c r="K155" s="7">
        <f t="shared" si="25"/>
        <v>13.55662045064921</v>
      </c>
      <c r="L155" s="8">
        <f t="shared" si="30"/>
        <v>14</v>
      </c>
      <c r="M155" s="8">
        <f t="shared" si="31"/>
        <v>657.5342465753424</v>
      </c>
      <c r="N155" s="4">
        <f t="shared" si="32"/>
        <v>20000000000</v>
      </c>
      <c r="O155" s="4">
        <f t="shared" si="33"/>
        <v>2260000000000</v>
      </c>
      <c r="P155" s="7">
        <f t="shared" si="34"/>
        <v>37.666666666666664</v>
      </c>
      <c r="Q155" s="7">
        <f t="shared" si="35"/>
        <v>1380.008895142909</v>
      </c>
    </row>
    <row r="156" spans="2:17" ht="12.75">
      <c r="B156" s="8">
        <f t="shared" si="36"/>
        <v>3467.499999999995</v>
      </c>
      <c r="C156">
        <f t="shared" si="26"/>
        <v>113.99999999999983</v>
      </c>
      <c r="D156" s="7">
        <f t="shared" si="27"/>
        <v>9.499999999999986</v>
      </c>
      <c r="E156" s="8">
        <f t="shared" si="28"/>
        <v>1380.008895142909</v>
      </c>
      <c r="F156" s="8">
        <f t="shared" si="29"/>
        <v>1200.0077349068774</v>
      </c>
      <c r="G156" s="8">
        <f t="shared" si="21"/>
        <v>1031.204988701424</v>
      </c>
      <c r="H156" s="8">
        <f t="shared" si="22"/>
        <v>1000</v>
      </c>
      <c r="I156" s="4">
        <f t="shared" si="23"/>
        <v>47079354.38920378</v>
      </c>
      <c r="J156" s="7">
        <f t="shared" si="24"/>
        <v>47.07935438920378</v>
      </c>
      <c r="K156" s="7">
        <f t="shared" si="25"/>
        <v>13.96650942023385</v>
      </c>
      <c r="L156" s="8">
        <f t="shared" si="30"/>
        <v>14</v>
      </c>
      <c r="M156" s="8">
        <f t="shared" si="31"/>
        <v>657.5342465753424</v>
      </c>
      <c r="N156" s="4">
        <f t="shared" si="32"/>
        <v>20000000000</v>
      </c>
      <c r="O156" s="4">
        <f t="shared" si="33"/>
        <v>2280000000000</v>
      </c>
      <c r="P156" s="7">
        <f t="shared" si="34"/>
        <v>38</v>
      </c>
      <c r="Q156" s="7">
        <f t="shared" si="35"/>
        <v>1372.7065055739365</v>
      </c>
    </row>
    <row r="157" spans="2:17" ht="12.75">
      <c r="B157" s="8">
        <f t="shared" si="36"/>
        <v>3497.9166666666615</v>
      </c>
      <c r="C157">
        <f t="shared" si="26"/>
        <v>114.99999999999983</v>
      </c>
      <c r="D157" s="7">
        <f t="shared" si="27"/>
        <v>9.58333333333332</v>
      </c>
      <c r="E157" s="8">
        <f t="shared" si="28"/>
        <v>1372.7065055739365</v>
      </c>
      <c r="F157" s="8">
        <f t="shared" si="29"/>
        <v>1193.657830933858</v>
      </c>
      <c r="G157" s="8">
        <f t="shared" si="21"/>
        <v>1029.3686039328927</v>
      </c>
      <c r="H157" s="8">
        <f t="shared" si="22"/>
        <v>1000</v>
      </c>
      <c r="I157" s="4">
        <f t="shared" si="23"/>
        <v>45652411.82337126</v>
      </c>
      <c r="J157" s="7">
        <f t="shared" si="24"/>
        <v>45.65241182337126</v>
      </c>
      <c r="K157" s="7">
        <f t="shared" si="25"/>
        <v>14.403056055818826</v>
      </c>
      <c r="L157" s="8">
        <f t="shared" si="30"/>
        <v>15</v>
      </c>
      <c r="M157" s="8">
        <f t="shared" si="31"/>
        <v>657.5342465753424</v>
      </c>
      <c r="N157" s="4">
        <f t="shared" si="32"/>
        <v>20000000000</v>
      </c>
      <c r="O157" s="4">
        <f t="shared" si="33"/>
        <v>2300000000000</v>
      </c>
      <c r="P157" s="7">
        <f t="shared" si="34"/>
        <v>38.333333333333336</v>
      </c>
      <c r="Q157" s="7">
        <f t="shared" si="35"/>
        <v>1365.403301670538</v>
      </c>
    </row>
    <row r="158" spans="2:17" ht="12.75">
      <c r="B158" s="8">
        <f t="shared" si="36"/>
        <v>3528.333333333328</v>
      </c>
      <c r="C158">
        <f t="shared" si="26"/>
        <v>115.99999999999982</v>
      </c>
      <c r="D158" s="7">
        <f t="shared" si="27"/>
        <v>9.666666666666652</v>
      </c>
      <c r="E158" s="8">
        <f t="shared" si="28"/>
        <v>1365.403301670538</v>
      </c>
      <c r="F158" s="8">
        <f t="shared" si="29"/>
        <v>1187.3072188439462</v>
      </c>
      <c r="G158" s="8">
        <f t="shared" si="21"/>
        <v>1027.5812208725233</v>
      </c>
      <c r="H158" s="8">
        <f t="shared" si="22"/>
        <v>1000</v>
      </c>
      <c r="I158" s="4">
        <f t="shared" si="23"/>
        <v>44221908.303635076</v>
      </c>
      <c r="J158" s="7">
        <f t="shared" si="24"/>
        <v>44.221908303635075</v>
      </c>
      <c r="K158" s="7">
        <f t="shared" si="25"/>
        <v>14.868970422094892</v>
      </c>
      <c r="L158" s="8">
        <f t="shared" si="30"/>
        <v>15</v>
      </c>
      <c r="M158" s="8">
        <f t="shared" si="31"/>
        <v>657.5342465753424</v>
      </c>
      <c r="N158" s="4">
        <f t="shared" si="32"/>
        <v>20000000000</v>
      </c>
      <c r="O158" s="4">
        <f t="shared" si="33"/>
        <v>2320000000000</v>
      </c>
      <c r="P158" s="7">
        <f t="shared" si="34"/>
        <v>38.666666666666664</v>
      </c>
      <c r="Q158" s="7">
        <f t="shared" si="35"/>
        <v>1358.0992831602503</v>
      </c>
    </row>
    <row r="159" spans="2:17" ht="12.75">
      <c r="B159" s="8">
        <f t="shared" si="36"/>
        <v>3558.7499999999945</v>
      </c>
      <c r="C159">
        <f t="shared" si="26"/>
        <v>116.99999999999982</v>
      </c>
      <c r="D159" s="7">
        <f t="shared" si="27"/>
        <v>9.749999999999984</v>
      </c>
      <c r="E159" s="8">
        <f t="shared" si="28"/>
        <v>1358.0992831602503</v>
      </c>
      <c r="F159" s="8">
        <f t="shared" si="29"/>
        <v>1180.9558984002176</v>
      </c>
      <c r="G159" s="8">
        <f t="shared" si="21"/>
        <v>1025.8434248864742</v>
      </c>
      <c r="H159" s="8">
        <f t="shared" si="22"/>
        <v>1000</v>
      </c>
      <c r="I159" s="4">
        <f t="shared" si="23"/>
        <v>42787762.697931744</v>
      </c>
      <c r="J159" s="7">
        <f t="shared" si="24"/>
        <v>42.78776269793175</v>
      </c>
      <c r="K159" s="7">
        <f t="shared" si="25"/>
        <v>15.367343490645423</v>
      </c>
      <c r="L159" s="8">
        <f t="shared" si="30"/>
        <v>16</v>
      </c>
      <c r="M159" s="8">
        <f t="shared" si="31"/>
        <v>657.5342465753424</v>
      </c>
      <c r="N159" s="4">
        <f t="shared" si="32"/>
        <v>20000000000</v>
      </c>
      <c r="O159" s="4">
        <f t="shared" si="33"/>
        <v>2340000000000</v>
      </c>
      <c r="P159" s="7">
        <f t="shared" si="34"/>
        <v>39</v>
      </c>
      <c r="Q159" s="7">
        <f t="shared" si="35"/>
        <v>1350.794449770393</v>
      </c>
    </row>
    <row r="160" spans="2:17" ht="12.75">
      <c r="B160" s="8">
        <f t="shared" si="36"/>
        <v>3589.166666666661</v>
      </c>
      <c r="C160">
        <f t="shared" si="26"/>
        <v>117.99999999999982</v>
      </c>
      <c r="D160" s="7">
        <f t="shared" si="27"/>
        <v>9.833333333333318</v>
      </c>
      <c r="E160" s="8">
        <f t="shared" si="28"/>
        <v>1350.794449770393</v>
      </c>
      <c r="F160" s="8">
        <f t="shared" si="29"/>
        <v>1174.6038693655591</v>
      </c>
      <c r="G160" s="8">
        <f t="shared" si="21"/>
        <v>1024.1558090447022</v>
      </c>
      <c r="H160" s="8">
        <f t="shared" si="22"/>
        <v>1000</v>
      </c>
      <c r="I160" s="4">
        <f t="shared" si="23"/>
        <v>41349891.09106689</v>
      </c>
      <c r="J160" s="7">
        <f t="shared" si="24"/>
        <v>41.34989109106689</v>
      </c>
      <c r="K160" s="7">
        <f t="shared" si="25"/>
        <v>15.901716527553182</v>
      </c>
      <c r="L160" s="8">
        <f t="shared" si="30"/>
        <v>16</v>
      </c>
      <c r="M160" s="8">
        <f t="shared" si="31"/>
        <v>657.5342465753424</v>
      </c>
      <c r="N160" s="4">
        <f t="shared" si="32"/>
        <v>20000000000</v>
      </c>
      <c r="O160" s="4">
        <f t="shared" si="33"/>
        <v>2360000000000</v>
      </c>
      <c r="P160" s="7">
        <f t="shared" si="34"/>
        <v>39.33333333333333</v>
      </c>
      <c r="Q160" s="7">
        <f t="shared" si="35"/>
        <v>1343.488801228184</v>
      </c>
    </row>
    <row r="161" spans="2:17" ht="12.75">
      <c r="B161" s="8">
        <f t="shared" si="36"/>
        <v>3619.5833333333276</v>
      </c>
      <c r="C161">
        <f t="shared" si="26"/>
        <v>118.9999999999998</v>
      </c>
      <c r="D161" s="7">
        <f t="shared" si="27"/>
        <v>9.91666666666665</v>
      </c>
      <c r="E161" s="8">
        <f t="shared" si="28"/>
        <v>1343.488801228184</v>
      </c>
      <c r="F161" s="8">
        <f t="shared" si="29"/>
        <v>1168.2511315027689</v>
      </c>
      <c r="G161" s="8">
        <f t="shared" si="21"/>
        <v>1022.5189743986397</v>
      </c>
      <c r="H161" s="8">
        <f t="shared" si="22"/>
        <v>1000</v>
      </c>
      <c r="I161" s="4">
        <f t="shared" si="23"/>
        <v>39908206.656531714</v>
      </c>
      <c r="J161" s="7">
        <f t="shared" si="24"/>
        <v>39.90820665653171</v>
      </c>
      <c r="K161" s="7">
        <f t="shared" si="25"/>
        <v>16.476166224014598</v>
      </c>
      <c r="L161" s="8">
        <f t="shared" si="30"/>
        <v>17</v>
      </c>
      <c r="M161" s="8">
        <f t="shared" si="31"/>
        <v>657.5342465753424</v>
      </c>
      <c r="N161" s="4">
        <f t="shared" si="32"/>
        <v>20000000000</v>
      </c>
      <c r="O161" s="4">
        <f t="shared" si="33"/>
        <v>2380000000000</v>
      </c>
      <c r="P161" s="7">
        <f t="shared" si="34"/>
        <v>39.666666666666664</v>
      </c>
      <c r="Q161" s="7">
        <f t="shared" si="35"/>
        <v>1336.1823372606684</v>
      </c>
    </row>
    <row r="162" spans="2:17" ht="12.75">
      <c r="B162" s="8">
        <f t="shared" si="36"/>
        <v>3649.999999999994</v>
      </c>
      <c r="C162">
        <f t="shared" si="26"/>
        <v>119.9999999999998</v>
      </c>
      <c r="D162" s="7">
        <f t="shared" si="27"/>
        <v>9.999999999999984</v>
      </c>
      <c r="E162" s="8">
        <f t="shared" si="28"/>
        <v>1336.1823372606684</v>
      </c>
      <c r="F162" s="8">
        <f t="shared" si="29"/>
        <v>1161.8976845744944</v>
      </c>
      <c r="G162" s="8">
        <f t="shared" si="21"/>
        <v>1020.9335302816894</v>
      </c>
      <c r="H162" s="8">
        <f t="shared" si="22"/>
        <v>1000</v>
      </c>
      <c r="I162" s="4">
        <f t="shared" si="23"/>
        <v>38462619.52076726</v>
      </c>
      <c r="J162" s="7">
        <f t="shared" si="24"/>
        <v>38.462619520767255</v>
      </c>
      <c r="K162" s="7">
        <f t="shared" si="25"/>
        <v>17.09540990104217</v>
      </c>
      <c r="L162" s="8">
        <f t="shared" si="30"/>
        <v>18</v>
      </c>
      <c r="M162" s="8">
        <f t="shared" si="31"/>
        <v>657.5342465753424</v>
      </c>
      <c r="N162" s="4">
        <f t="shared" si="32"/>
        <v>20000000000</v>
      </c>
      <c r="O162" s="4">
        <f t="shared" si="33"/>
        <v>2400000000000</v>
      </c>
      <c r="P162" s="7">
        <f t="shared" si="34"/>
        <v>40</v>
      </c>
      <c r="Q162" s="7">
        <f t="shared" si="35"/>
        <v>1328.8750575947452</v>
      </c>
    </row>
    <row r="163" spans="2:17" ht="12.75">
      <c r="B163" s="8">
        <f t="shared" si="36"/>
        <v>3680.4166666666606</v>
      </c>
      <c r="C163">
        <f t="shared" si="26"/>
        <v>120.9999999999998</v>
      </c>
      <c r="D163" s="7">
        <f t="shared" si="27"/>
        <v>10.083333333333316</v>
      </c>
      <c r="E163" s="8">
        <f>Q162</f>
        <v>1328.8750575947452</v>
      </c>
      <c r="F163" s="8">
        <f t="shared" si="29"/>
        <v>1155.5435283432566</v>
      </c>
      <c r="G163" s="8">
        <f t="shared" si="21"/>
        <v>1019.4000946345093</v>
      </c>
      <c r="H163" s="8">
        <f t="shared" si="22"/>
        <v>1000</v>
      </c>
      <c r="I163" s="4">
        <f t="shared" si="23"/>
        <v>37013036.61939204</v>
      </c>
      <c r="J163" s="7">
        <f t="shared" si="24"/>
        <v>37.01303661939204</v>
      </c>
      <c r="K163" s="7">
        <f>IF(D163&lt;=$B$36,$B$35/I163,K162)</f>
        <v>17.09540990104217</v>
      </c>
      <c r="L163" s="8">
        <f t="shared" si="30"/>
        <v>18</v>
      </c>
      <c r="M163" s="8">
        <f t="shared" si="31"/>
        <v>632.7530326907911</v>
      </c>
      <c r="N163" s="4">
        <f>I163*K163*$B$37</f>
        <v>19246238077.67823</v>
      </c>
      <c r="O163" s="4">
        <f>O162+N163</f>
        <v>2419246238077.678</v>
      </c>
      <c r="P163" s="7">
        <f t="shared" si="34"/>
        <v>40.32077063462797</v>
      </c>
      <c r="Q163" s="7">
        <f>(-(1-$B$17*$B$7)+((1-$B$17*$B$7)^2+4*$B$17*$B$7*(1-O163/$B$12))^0.5)/(2*$B$17)</f>
        <v>1321.8424049679318</v>
      </c>
    </row>
    <row r="164" spans="2:17" ht="12.75">
      <c r="B164" s="8">
        <f t="shared" si="36"/>
        <v>3710.833333333327</v>
      </c>
      <c r="C164">
        <f t="shared" si="26"/>
        <v>121.99999999999979</v>
      </c>
      <c r="D164" s="7">
        <f t="shared" si="27"/>
        <v>10.166666666666648</v>
      </c>
      <c r="E164" s="8">
        <f>Q163</f>
        <v>1321.8424049679318</v>
      </c>
      <c r="F164" s="8">
        <f t="shared" si="29"/>
        <v>1149.4281782329842</v>
      </c>
      <c r="G164" s="8">
        <f t="shared" si="21"/>
        <v>1017.9741409010611</v>
      </c>
      <c r="H164" s="8">
        <f t="shared" si="22"/>
        <v>1000</v>
      </c>
      <c r="I164" s="4">
        <f t="shared" si="23"/>
        <v>35614223.17159292</v>
      </c>
      <c r="J164" s="7">
        <f t="shared" si="24"/>
        <v>35.61422317159292</v>
      </c>
      <c r="K164" s="7">
        <f>IF(D164&lt;=$B$36,$B$35/I164,K163)</f>
        <v>17.09540990104217</v>
      </c>
      <c r="L164" s="8">
        <f t="shared" si="30"/>
        <v>18</v>
      </c>
      <c r="M164" s="8">
        <f t="shared" si="31"/>
        <v>608.8397434255752</v>
      </c>
      <c r="N164" s="4">
        <f>I164*K164*$B$37</f>
        <v>18518875529.194576</v>
      </c>
      <c r="O164" s="4">
        <f>O163+N164</f>
        <v>2437765113606.8726</v>
      </c>
      <c r="P164" s="7">
        <f t="shared" si="34"/>
        <v>40.629418560114544</v>
      </c>
      <c r="Q164" s="7">
        <f>(-(1-$B$17*$B$7)+((1-$B$17*$B$7)^2+4*$B$17*$B$7*(1-O164/$B$12))^0.5)/(2*$B$17)</f>
        <v>1315.0748199780305</v>
      </c>
    </row>
    <row r="165" spans="2:17" ht="12.75">
      <c r="B165" s="8">
        <f t="shared" si="36"/>
        <v>3741.2499999999936</v>
      </c>
      <c r="C165">
        <f t="shared" si="26"/>
        <v>122.99999999999979</v>
      </c>
      <c r="D165" s="7">
        <f t="shared" si="27"/>
        <v>10.249999999999982</v>
      </c>
      <c r="E165" s="8">
        <f>Q164</f>
        <v>1315.0748199780305</v>
      </c>
      <c r="F165" s="8">
        <f t="shared" si="29"/>
        <v>1143.5433217200266</v>
      </c>
      <c r="G165" s="8">
        <f t="shared" si="21"/>
        <v>1016.6486200133749</v>
      </c>
      <c r="H165" s="8">
        <f t="shared" si="22"/>
        <v>1000</v>
      </c>
      <c r="I165" s="4">
        <f t="shared" si="23"/>
        <v>34264614.0094216</v>
      </c>
      <c r="J165" s="7">
        <f t="shared" si="24"/>
        <v>34.2646140094216</v>
      </c>
      <c r="K165" s="7">
        <f>IF(D165&lt;=$B$36,$B$35/I165,K164)</f>
        <v>17.09540990104217</v>
      </c>
      <c r="L165" s="8">
        <f t="shared" si="30"/>
        <v>18</v>
      </c>
      <c r="M165" s="8">
        <f t="shared" si="31"/>
        <v>585.7676215920544</v>
      </c>
      <c r="N165" s="4">
        <f>I165*K165*$B$37</f>
        <v>17817098490.091656</v>
      </c>
      <c r="O165" s="4">
        <f>O164+N165</f>
        <v>2455582212096.9644</v>
      </c>
      <c r="P165" s="7">
        <f t="shared" si="34"/>
        <v>40.92637020161607</v>
      </c>
      <c r="Q165" s="7">
        <f>(-(1-$B$17*$B$7)+((1-$B$17*$B$7)^2+4*$B$17*$B$7*(1-O165/$B$12))^0.5)/(2*$B$17)</f>
        <v>1308.5630334327582</v>
      </c>
    </row>
    <row r="166" spans="2:17" ht="12.75">
      <c r="B166" s="8">
        <f t="shared" si="36"/>
        <v>3771.66666666666</v>
      </c>
      <c r="C166">
        <f t="shared" si="26"/>
        <v>123.99999999999979</v>
      </c>
      <c r="D166" s="7">
        <f t="shared" si="27"/>
        <v>10.333333333333316</v>
      </c>
      <c r="E166" s="8">
        <f>Q165</f>
        <v>1308.5630334327582</v>
      </c>
      <c r="F166" s="8">
        <f t="shared" si="29"/>
        <v>1137.8808986371812</v>
      </c>
      <c r="G166" s="8">
        <f t="shared" si="21"/>
        <v>1015.4168978850337</v>
      </c>
      <c r="H166" s="8">
        <f t="shared" si="22"/>
        <v>1000</v>
      </c>
      <c r="I166" s="4">
        <f t="shared" si="23"/>
        <v>32962682.871611763</v>
      </c>
      <c r="J166" s="7">
        <f t="shared" si="24"/>
        <v>32.96268287161176</v>
      </c>
      <c r="K166" s="7">
        <f>IF(D166&lt;=$B$36,$B$35/I166,K165)</f>
        <v>17.09540990104217</v>
      </c>
      <c r="L166" s="8">
        <f t="shared" si="30"/>
        <v>18</v>
      </c>
      <c r="M166" s="8">
        <f t="shared" si="31"/>
        <v>563.5105751282649</v>
      </c>
      <c r="N166" s="4">
        <f>I166*K166*$B$37</f>
        <v>17140113326.818058</v>
      </c>
      <c r="O166" s="4">
        <f>O165+N166</f>
        <v>2472722325423.782</v>
      </c>
      <c r="P166" s="7">
        <f t="shared" si="34"/>
        <v>41.212038757063034</v>
      </c>
      <c r="Q166" s="7">
        <f>(-(1-$B$17*$B$7)+((1-$B$17*$B$7)^2+4*$B$17*$B$7*(1-O166/$B$12))^0.5)/(2*$B$17)</f>
        <v>1302.2980594739704</v>
      </c>
    </row>
    <row r="167" spans="2:17" ht="12.75">
      <c r="B167" s="8">
        <f t="shared" si="36"/>
        <v>3802.0833333333267</v>
      </c>
      <c r="C167">
        <f t="shared" si="26"/>
        <v>124.99999999999977</v>
      </c>
      <c r="D167" s="7">
        <f t="shared" si="27"/>
        <v>10.416666666666648</v>
      </c>
      <c r="E167" s="8">
        <f>Q166</f>
        <v>1302.2980594739704</v>
      </c>
      <c r="F167" s="8">
        <f t="shared" si="29"/>
        <v>1132.433095194757</v>
      </c>
      <c r="G167" s="8">
        <f t="shared" si="21"/>
        <v>1014.2727355402353</v>
      </c>
      <c r="H167" s="8">
        <f t="shared" si="22"/>
        <v>1000</v>
      </c>
      <c r="I167" s="4">
        <f t="shared" si="23"/>
        <v>31706941.62901318</v>
      </c>
      <c r="J167" s="7">
        <f t="shared" si="24"/>
        <v>31.70694162901318</v>
      </c>
      <c r="K167" s="7">
        <f>IF(D167&lt;=$B$36,$B$35/I167,K166)</f>
        <v>17.09540990104217</v>
      </c>
      <c r="L167" s="8">
        <f t="shared" si="30"/>
        <v>18</v>
      </c>
      <c r="M167" s="8">
        <f t="shared" si="31"/>
        <v>542.0431638563981</v>
      </c>
      <c r="N167" s="4">
        <f>I167*K167*$B$37</f>
        <v>16487146233.965443</v>
      </c>
      <c r="O167" s="4">
        <f>O166+N167</f>
        <v>2489209471657.7476</v>
      </c>
      <c r="P167" s="7">
        <f t="shared" si="34"/>
        <v>41.486824527629125</v>
      </c>
      <c r="Q167" s="7">
        <f>(-(1-$B$17*$B$7)+((1-$B$17*$B$7)^2+4*$B$17*$B$7*(1-O167/$B$12))^0.5)/(2*$B$17)</f>
        <v>1296.271188815534</v>
      </c>
    </row>
    <row r="168" spans="2:17" ht="12.75">
      <c r="B168" s="8">
        <f t="shared" si="36"/>
        <v>3832.499999999993</v>
      </c>
      <c r="C168">
        <f t="shared" si="26"/>
        <v>125.99999999999977</v>
      </c>
      <c r="D168" s="7">
        <f t="shared" si="27"/>
        <v>10.49999999999998</v>
      </c>
      <c r="E168" s="8">
        <f aca="true" t="shared" si="37" ref="E168:E231">Q167</f>
        <v>1296.271188815534</v>
      </c>
      <c r="F168" s="8">
        <f t="shared" si="29"/>
        <v>1127.1923381004644</v>
      </c>
      <c r="G168" s="8">
        <f t="shared" si="21"/>
        <v>1013.210269747151</v>
      </c>
      <c r="H168" s="8">
        <f t="shared" si="22"/>
        <v>1000</v>
      </c>
      <c r="I168" s="4">
        <f t="shared" si="23"/>
        <v>30495939.54391216</v>
      </c>
      <c r="J168" s="7">
        <f t="shared" si="24"/>
        <v>30.49593954391216</v>
      </c>
      <c r="K168" s="7">
        <f aca="true" t="shared" si="38" ref="K168:K231">IF(D168&lt;=$B$36,$B$35/I168,K167)</f>
        <v>17.09540990104217</v>
      </c>
      <c r="L168" s="8">
        <f t="shared" si="30"/>
        <v>18</v>
      </c>
      <c r="M168" s="8">
        <f t="shared" si="31"/>
        <v>521.3405868205795</v>
      </c>
      <c r="N168" s="4">
        <f aca="true" t="shared" si="39" ref="N168:N231">I168*K168*$B$37</f>
        <v>15857442849.125957</v>
      </c>
      <c r="O168" s="4">
        <f aca="true" t="shared" si="40" ref="O168:O231">O167+N168</f>
        <v>2505066914506.8735</v>
      </c>
      <c r="P168" s="7">
        <f t="shared" si="34"/>
        <v>41.75111524178123</v>
      </c>
      <c r="Q168" s="7">
        <f aca="true" t="shared" si="41" ref="Q168:Q231">(-(1-$B$17*$B$7)+((1-$B$17*$B$7)^2+4*$B$17*$B$7*(1-O168/$B$12))^0.5)/(2*$B$17)</f>
        <v>1290.4739820906066</v>
      </c>
    </row>
    <row r="169" spans="2:17" ht="12.75">
      <c r="B169" s="8">
        <f t="shared" si="36"/>
        <v>3862.9166666666597</v>
      </c>
      <c r="C169">
        <f t="shared" si="26"/>
        <v>126.99999999999977</v>
      </c>
      <c r="D169" s="7">
        <f t="shared" si="27"/>
        <v>10.583333333333314</v>
      </c>
      <c r="E169" s="8">
        <f t="shared" si="37"/>
        <v>1290.4739820906066</v>
      </c>
      <c r="F169" s="8">
        <f t="shared" si="29"/>
        <v>1122.1512887744407</v>
      </c>
      <c r="G169" s="8">
        <f t="shared" si="21"/>
        <v>1012.2239941920702</v>
      </c>
      <c r="H169" s="8">
        <f t="shared" si="22"/>
        <v>1000</v>
      </c>
      <c r="I169" s="4">
        <f t="shared" si="23"/>
        <v>29328262.55999875</v>
      </c>
      <c r="J169" s="7">
        <f t="shared" si="24"/>
        <v>29.328262559998752</v>
      </c>
      <c r="K169" s="7">
        <f t="shared" si="38"/>
        <v>17.09540990104217</v>
      </c>
      <c r="L169" s="8">
        <f t="shared" si="30"/>
        <v>18</v>
      </c>
      <c r="M169" s="8">
        <f t="shared" si="31"/>
        <v>501.37867014856704</v>
      </c>
      <c r="N169" s="4">
        <f t="shared" si="39"/>
        <v>15250267883.685581</v>
      </c>
      <c r="O169" s="4">
        <f t="shared" si="40"/>
        <v>2520317182390.559</v>
      </c>
      <c r="P169" s="7">
        <f t="shared" si="34"/>
        <v>42.005286373175984</v>
      </c>
      <c r="Q169" s="7">
        <f t="shared" si="41"/>
        <v>1284.8982633038718</v>
      </c>
    </row>
    <row r="170" spans="2:17" ht="12.75">
      <c r="B170" s="8">
        <f t="shared" si="36"/>
        <v>3893.333333333326</v>
      </c>
      <c r="C170">
        <f t="shared" si="26"/>
        <v>127.99999999999976</v>
      </c>
      <c r="D170" s="7">
        <f t="shared" si="27"/>
        <v>10.666666666666647</v>
      </c>
      <c r="E170" s="8">
        <f t="shared" si="37"/>
        <v>1284.8982633038718</v>
      </c>
      <c r="F170" s="8">
        <f t="shared" si="29"/>
        <v>1117.3028376555408</v>
      </c>
      <c r="G170" s="8">
        <f t="shared" si="21"/>
        <v>1011.3087412236616</v>
      </c>
      <c r="H170" s="8">
        <f t="shared" si="22"/>
        <v>1000</v>
      </c>
      <c r="I170" s="4">
        <f t="shared" si="23"/>
        <v>28202532.619717084</v>
      </c>
      <c r="J170" s="7">
        <f t="shared" si="24"/>
        <v>28.202532619717083</v>
      </c>
      <c r="K170" s="7">
        <f t="shared" si="38"/>
        <v>17.09540990104217</v>
      </c>
      <c r="L170" s="8">
        <f t="shared" si="30"/>
        <v>18</v>
      </c>
      <c r="M170" s="8">
        <f t="shared" si="31"/>
        <v>482.13385538157627</v>
      </c>
      <c r="N170" s="4">
        <f t="shared" si="39"/>
        <v>14664904767.856277</v>
      </c>
      <c r="O170" s="4">
        <f t="shared" si="40"/>
        <v>2534982087158.4155</v>
      </c>
      <c r="P170" s="7">
        <f t="shared" si="34"/>
        <v>42.24970145264026</v>
      </c>
      <c r="Q170" s="7">
        <f t="shared" si="41"/>
        <v>1279.536113385843</v>
      </c>
    </row>
    <row r="171" spans="2:17" ht="12.75">
      <c r="B171" s="8">
        <f t="shared" si="36"/>
        <v>3923.7499999999927</v>
      </c>
      <c r="C171">
        <f t="shared" si="26"/>
        <v>128.99999999999974</v>
      </c>
      <c r="D171" s="7">
        <f t="shared" si="27"/>
        <v>10.749999999999979</v>
      </c>
      <c r="E171" s="8">
        <f t="shared" si="37"/>
        <v>1279.536113385843</v>
      </c>
      <c r="F171" s="8">
        <f t="shared" si="29"/>
        <v>1112.6400985963853</v>
      </c>
      <c r="G171" s="8">
        <f t="shared" si="21"/>
        <v>1010.4596641904467</v>
      </c>
      <c r="H171" s="8">
        <f t="shared" si="22"/>
        <v>1000</v>
      </c>
      <c r="I171" s="4">
        <f t="shared" si="23"/>
        <v>27117407.006087966</v>
      </c>
      <c r="J171" s="7">
        <f t="shared" si="24"/>
        <v>27.117407006087966</v>
      </c>
      <c r="K171" s="7">
        <f t="shared" si="38"/>
        <v>17.09540990104217</v>
      </c>
      <c r="L171" s="8">
        <f t="shared" si="30"/>
        <v>18</v>
      </c>
      <c r="M171" s="8">
        <f t="shared" si="31"/>
        <v>463.5831882224665</v>
      </c>
      <c r="N171" s="4">
        <f t="shared" si="39"/>
        <v>14100655308.433357</v>
      </c>
      <c r="O171" s="4">
        <f t="shared" si="40"/>
        <v>2549082742466.849</v>
      </c>
      <c r="P171" s="7">
        <f t="shared" si="34"/>
        <v>42.48471237444748</v>
      </c>
      <c r="Q171" s="7">
        <f t="shared" si="41"/>
        <v>1274.3798638458081</v>
      </c>
    </row>
    <row r="172" spans="2:17" ht="12.75">
      <c r="B172" s="8">
        <f t="shared" si="36"/>
        <v>3954.1666666666592</v>
      </c>
      <c r="C172">
        <f t="shared" si="26"/>
        <v>129.99999999999974</v>
      </c>
      <c r="D172" s="7">
        <f t="shared" si="27"/>
        <v>10.833333333333313</v>
      </c>
      <c r="E172" s="8">
        <f t="shared" si="37"/>
        <v>1274.3798638458081</v>
      </c>
      <c r="F172" s="8">
        <f t="shared" si="29"/>
        <v>1108.1564033441812</v>
      </c>
      <c r="G172" s="8">
        <f aca="true" t="shared" si="42" ref="G172:G235">SQRT(F172^2-$B$22*I172^2-$B$20*I172)</f>
        <v>1009.6722203885699</v>
      </c>
      <c r="H172" s="8">
        <f aca="true" t="shared" si="43" ref="H172:H235">$B$33</f>
        <v>1000</v>
      </c>
      <c r="I172" s="4">
        <f aca="true" t="shared" si="44" ref="I172:I235">(-$B$28+SQRT($B$28^2+4*$B$29*(F172^2-H172^2)))/(2*$B$29)</f>
        <v>26071577.706040807</v>
      </c>
      <c r="J172" s="7">
        <f aca="true" t="shared" si="45" ref="J172:J235">I172/1000000</f>
        <v>26.071577706040806</v>
      </c>
      <c r="K172" s="7">
        <f t="shared" si="38"/>
        <v>17.09540990104217</v>
      </c>
      <c r="L172" s="8">
        <f t="shared" si="30"/>
        <v>18</v>
      </c>
      <c r="M172" s="8">
        <f t="shared" si="31"/>
        <v>445.70430765164036</v>
      </c>
      <c r="N172" s="4">
        <f t="shared" si="39"/>
        <v>13556839357.737394</v>
      </c>
      <c r="O172" s="4">
        <f t="shared" si="40"/>
        <v>2562639581824.5864</v>
      </c>
      <c r="P172" s="7">
        <f t="shared" si="34"/>
        <v>42.710659697076444</v>
      </c>
      <c r="Q172" s="7">
        <f t="shared" si="41"/>
        <v>1269.4220905211926</v>
      </c>
    </row>
    <row r="173" spans="2:17" ht="12.75">
      <c r="B173" s="8">
        <f t="shared" si="36"/>
        <v>3984.5833333333258</v>
      </c>
      <c r="C173">
        <f aca="true" t="shared" si="46" ref="C173:C236">B173/(365/12)</f>
        <v>130.99999999999974</v>
      </c>
      <c r="D173" s="7">
        <f aca="true" t="shared" si="47" ref="D173:D236">C173/12</f>
        <v>10.916666666666645</v>
      </c>
      <c r="E173" s="8">
        <f t="shared" si="37"/>
        <v>1269.4220905211926</v>
      </c>
      <c r="F173" s="8">
        <f aca="true" t="shared" si="48" ref="F173:F236">E173/$B$25</f>
        <v>1103.845296105385</v>
      </c>
      <c r="G173" s="8">
        <f t="shared" si="42"/>
        <v>1008.9421546318108</v>
      </c>
      <c r="H173" s="8">
        <f t="shared" si="43"/>
        <v>1000</v>
      </c>
      <c r="I173" s="4">
        <f t="shared" si="44"/>
        <v>25063770.792613026</v>
      </c>
      <c r="J173" s="7">
        <f t="shared" si="45"/>
        <v>25.063770792613024</v>
      </c>
      <c r="K173" s="7">
        <f t="shared" si="38"/>
        <v>17.09540990104217</v>
      </c>
      <c r="L173" s="8">
        <f aca="true" t="shared" si="49" ref="L173:L236">ROUNDUP(K173,0)</f>
        <v>18</v>
      </c>
      <c r="M173" s="8">
        <f aca="true" t="shared" si="50" ref="M173:M236">I173*K173/1000000</f>
        <v>428.4754353654883</v>
      </c>
      <c r="N173" s="4">
        <f t="shared" si="39"/>
        <v>13032794492.366936</v>
      </c>
      <c r="O173" s="4">
        <f t="shared" si="40"/>
        <v>2575672376316.953</v>
      </c>
      <c r="P173" s="7">
        <f aca="true" t="shared" si="51" ref="P173:P236">O173/$B$12*100</f>
        <v>42.927872938615884</v>
      </c>
      <c r="Q173" s="7">
        <f t="shared" si="41"/>
        <v>1264.6556074210202</v>
      </c>
    </row>
    <row r="174" spans="2:17" ht="12.75">
      <c r="B174" s="8">
        <f t="shared" si="36"/>
        <v>4014.9999999999923</v>
      </c>
      <c r="C174">
        <f t="shared" si="46"/>
        <v>131.99999999999974</v>
      </c>
      <c r="D174" s="7">
        <f t="shared" si="47"/>
        <v>10.999999999999979</v>
      </c>
      <c r="E174" s="8">
        <f t="shared" si="37"/>
        <v>1264.6556074210202</v>
      </c>
      <c r="F174" s="8">
        <f t="shared" si="48"/>
        <v>1099.7005281921915</v>
      </c>
      <c r="G174" s="8">
        <f t="shared" si="42"/>
        <v>1008.2654834509725</v>
      </c>
      <c r="H174" s="8">
        <f t="shared" si="43"/>
        <v>1000</v>
      </c>
      <c r="I174" s="4">
        <f t="shared" si="44"/>
        <v>24092745.82344522</v>
      </c>
      <c r="J174" s="7">
        <f t="shared" si="45"/>
        <v>24.09274582344522</v>
      </c>
      <c r="K174" s="7">
        <f t="shared" si="38"/>
        <v>17.09540990104217</v>
      </c>
      <c r="L174" s="8">
        <f t="shared" si="49"/>
        <v>18</v>
      </c>
      <c r="M174" s="8">
        <f t="shared" si="50"/>
        <v>411.8753654934178</v>
      </c>
      <c r="N174" s="4">
        <f t="shared" si="39"/>
        <v>12527875700.424791</v>
      </c>
      <c r="O174" s="4">
        <f t="shared" si="40"/>
        <v>2588200252017.378</v>
      </c>
      <c r="P174" s="7">
        <f t="shared" si="51"/>
        <v>43.1366708669563</v>
      </c>
      <c r="Q174" s="7">
        <f t="shared" si="41"/>
        <v>1260.073460662097</v>
      </c>
    </row>
    <row r="175" spans="2:17" ht="12.75">
      <c r="B175" s="8">
        <f t="shared" si="36"/>
        <v>4045.416666666659</v>
      </c>
      <c r="C175">
        <f t="shared" si="46"/>
        <v>132.99999999999974</v>
      </c>
      <c r="D175" s="7">
        <f t="shared" si="47"/>
        <v>11.083333333333313</v>
      </c>
      <c r="E175" s="8">
        <f t="shared" si="37"/>
        <v>1260.073460662097</v>
      </c>
      <c r="F175" s="8">
        <f t="shared" si="48"/>
        <v>1095.7160527496496</v>
      </c>
      <c r="G175" s="8">
        <f t="shared" si="42"/>
        <v>1007.6384799256613</v>
      </c>
      <c r="H175" s="8">
        <f t="shared" si="43"/>
        <v>1000</v>
      </c>
      <c r="I175" s="4">
        <f t="shared" si="44"/>
        <v>23157295.253296956</v>
      </c>
      <c r="J175" s="7">
        <f t="shared" si="45"/>
        <v>23.157295253296958</v>
      </c>
      <c r="K175" s="7">
        <f t="shared" si="38"/>
        <v>17.09540990104217</v>
      </c>
      <c r="L175" s="8">
        <f t="shared" si="49"/>
        <v>18</v>
      </c>
      <c r="M175" s="8">
        <f t="shared" si="50"/>
        <v>395.88345455456965</v>
      </c>
      <c r="N175" s="4">
        <f t="shared" si="39"/>
        <v>12041455076.034828</v>
      </c>
      <c r="O175" s="4">
        <f t="shared" si="40"/>
        <v>2600241707093.4126</v>
      </c>
      <c r="P175" s="7">
        <f t="shared" si="51"/>
        <v>43.33736178489021</v>
      </c>
      <c r="Q175" s="7">
        <f t="shared" si="41"/>
        <v>1255.668922496108</v>
      </c>
    </row>
    <row r="176" spans="2:17" ht="12.75">
      <c r="B176" s="8">
        <f t="shared" si="36"/>
        <v>4075.8333333333253</v>
      </c>
      <c r="C176">
        <f t="shared" si="46"/>
        <v>133.99999999999974</v>
      </c>
      <c r="D176" s="7">
        <f t="shared" si="47"/>
        <v>11.166666666666645</v>
      </c>
      <c r="E176" s="8">
        <f t="shared" si="37"/>
        <v>1255.668922496108</v>
      </c>
      <c r="F176" s="8">
        <f t="shared" si="48"/>
        <v>1091.886019561833</v>
      </c>
      <c r="G176" s="8">
        <f t="shared" si="42"/>
        <v>1007.0576591476216</v>
      </c>
      <c r="H176" s="8">
        <f t="shared" si="43"/>
        <v>1000</v>
      </c>
      <c r="I176" s="4">
        <f t="shared" si="44"/>
        <v>22256243.858337063</v>
      </c>
      <c r="J176" s="7">
        <f t="shared" si="45"/>
        <v>22.256243858337065</v>
      </c>
      <c r="K176" s="7">
        <f t="shared" si="38"/>
        <v>17.09540990104217</v>
      </c>
      <c r="L176" s="8">
        <f t="shared" si="49"/>
        <v>18</v>
      </c>
      <c r="M176" s="8">
        <f t="shared" si="50"/>
        <v>380.47961161582447</v>
      </c>
      <c r="N176" s="4">
        <f t="shared" si="39"/>
        <v>11572921519.981327</v>
      </c>
      <c r="O176" s="4">
        <f t="shared" si="40"/>
        <v>2611814628613.394</v>
      </c>
      <c r="P176" s="7">
        <f t="shared" si="51"/>
        <v>43.53024381022323</v>
      </c>
      <c r="Q176" s="7">
        <f t="shared" si="41"/>
        <v>1251.4354854271924</v>
      </c>
    </row>
    <row r="177" spans="2:17" ht="12.75">
      <c r="B177" s="8">
        <f t="shared" si="36"/>
        <v>4106.249999999992</v>
      </c>
      <c r="C177">
        <f t="shared" si="46"/>
        <v>134.99999999999972</v>
      </c>
      <c r="D177" s="7">
        <f t="shared" si="47"/>
        <v>11.249999999999977</v>
      </c>
      <c r="E177" s="8">
        <f t="shared" si="37"/>
        <v>1251.4354854271924</v>
      </c>
      <c r="F177" s="8">
        <f t="shared" si="48"/>
        <v>1088.204769936689</v>
      </c>
      <c r="G177" s="8">
        <f t="shared" si="42"/>
        <v>1006.5197643116734</v>
      </c>
      <c r="H177" s="8">
        <f t="shared" si="43"/>
        <v>1000</v>
      </c>
      <c r="I177" s="4">
        <f t="shared" si="44"/>
        <v>21388448.17036696</v>
      </c>
      <c r="J177" s="7">
        <f t="shared" si="45"/>
        <v>21.38844817036696</v>
      </c>
      <c r="K177" s="7">
        <f t="shared" si="38"/>
        <v>17.09540990104217</v>
      </c>
      <c r="L177" s="8">
        <f t="shared" si="49"/>
        <v>18</v>
      </c>
      <c r="M177" s="8">
        <f t="shared" si="50"/>
        <v>365.64428861961864</v>
      </c>
      <c r="N177" s="4">
        <f t="shared" si="39"/>
        <v>11121680445.513401</v>
      </c>
      <c r="O177" s="4">
        <f t="shared" si="40"/>
        <v>2622936309058.907</v>
      </c>
      <c r="P177" s="7">
        <f t="shared" si="51"/>
        <v>43.71560515098179</v>
      </c>
      <c r="Q177" s="7">
        <f t="shared" si="41"/>
        <v>1247.3668564188956</v>
      </c>
    </row>
    <row r="178" spans="2:17" ht="12.75">
      <c r="B178" s="8">
        <f t="shared" si="36"/>
        <v>4136.666666666659</v>
      </c>
      <c r="C178">
        <f t="shared" si="46"/>
        <v>135.99999999999974</v>
      </c>
      <c r="D178" s="7">
        <f t="shared" si="47"/>
        <v>11.333333333333313</v>
      </c>
      <c r="E178" s="8">
        <f t="shared" si="37"/>
        <v>1247.3668564188956</v>
      </c>
      <c r="F178" s="8">
        <f t="shared" si="48"/>
        <v>1084.666831668605</v>
      </c>
      <c r="G178" s="8">
        <f t="shared" si="42"/>
        <v>1006.0217534273016</v>
      </c>
      <c r="H178" s="8">
        <f t="shared" si="43"/>
        <v>1000</v>
      </c>
      <c r="I178" s="4">
        <f t="shared" si="44"/>
        <v>20552795.919133436</v>
      </c>
      <c r="J178" s="7">
        <f t="shared" si="45"/>
        <v>20.552795919133438</v>
      </c>
      <c r="K178" s="7">
        <f t="shared" si="38"/>
        <v>17.09540990104217</v>
      </c>
      <c r="L178" s="8">
        <f t="shared" si="49"/>
        <v>18</v>
      </c>
      <c r="M178" s="8">
        <f t="shared" si="50"/>
        <v>351.3584708500528</v>
      </c>
      <c r="N178" s="4">
        <f t="shared" si="39"/>
        <v>10687153488.355774</v>
      </c>
      <c r="O178" s="4">
        <f t="shared" si="40"/>
        <v>2633623462547.263</v>
      </c>
      <c r="P178" s="7">
        <f t="shared" si="51"/>
        <v>43.89372437578772</v>
      </c>
      <c r="Q178" s="7">
        <f t="shared" si="41"/>
        <v>1243.4569511901968</v>
      </c>
    </row>
    <row r="179" spans="2:17" ht="12.75">
      <c r="B179" s="8">
        <f t="shared" si="36"/>
        <v>4167.083333333326</v>
      </c>
      <c r="C179">
        <f t="shared" si="46"/>
        <v>136.99999999999974</v>
      </c>
      <c r="D179" s="7">
        <f t="shared" si="47"/>
        <v>11.416666666666645</v>
      </c>
      <c r="E179" s="8">
        <f t="shared" si="37"/>
        <v>1243.4569511901968</v>
      </c>
      <c r="F179" s="8">
        <f t="shared" si="48"/>
        <v>1081.2669140784321</v>
      </c>
      <c r="G179" s="8">
        <f t="shared" si="42"/>
        <v>1005.5607866415604</v>
      </c>
      <c r="H179" s="8">
        <f t="shared" si="43"/>
        <v>1000</v>
      </c>
      <c r="I179" s="4">
        <f t="shared" si="44"/>
        <v>19748205.48118773</v>
      </c>
      <c r="J179" s="7">
        <f t="shared" si="45"/>
        <v>19.748205481187732</v>
      </c>
      <c r="K179" s="7">
        <f t="shared" si="38"/>
        <v>17.09540990104217</v>
      </c>
      <c r="L179" s="8">
        <f t="shared" si="49"/>
        <v>18</v>
      </c>
      <c r="M179" s="8">
        <f t="shared" si="50"/>
        <v>337.603667510912</v>
      </c>
      <c r="N179" s="4">
        <f t="shared" si="39"/>
        <v>10268778220.123573</v>
      </c>
      <c r="O179" s="4">
        <f t="shared" si="40"/>
        <v>2643892240767.3867</v>
      </c>
      <c r="P179" s="7">
        <f t="shared" si="51"/>
        <v>44.06487067945645</v>
      </c>
      <c r="Q179" s="7">
        <f t="shared" si="41"/>
        <v>1239.6998886005795</v>
      </c>
    </row>
    <row r="180" spans="2:17" ht="12.75">
      <c r="B180" s="8">
        <f t="shared" si="36"/>
        <v>4197.499999999993</v>
      </c>
      <c r="C180">
        <f t="shared" si="46"/>
        <v>137.99999999999974</v>
      </c>
      <c r="D180" s="7">
        <f t="shared" si="47"/>
        <v>11.499999999999979</v>
      </c>
      <c r="E180" s="8">
        <f t="shared" si="37"/>
        <v>1239.6998886005795</v>
      </c>
      <c r="F180" s="8">
        <f t="shared" si="48"/>
        <v>1077.9999031309387</v>
      </c>
      <c r="G180" s="8">
        <f t="shared" si="42"/>
        <v>1005.1342141618392</v>
      </c>
      <c r="H180" s="8">
        <f t="shared" si="43"/>
        <v>1000</v>
      </c>
      <c r="I180" s="4">
        <f t="shared" si="44"/>
        <v>18973625.333946913</v>
      </c>
      <c r="J180" s="7">
        <f t="shared" si="45"/>
        <v>18.973625333946913</v>
      </c>
      <c r="K180" s="7">
        <f t="shared" si="38"/>
        <v>17.09540990104217</v>
      </c>
      <c r="L180" s="8">
        <f t="shared" si="49"/>
        <v>18</v>
      </c>
      <c r="M180" s="8">
        <f t="shared" si="50"/>
        <v>324.3619023926206</v>
      </c>
      <c r="N180" s="4">
        <f t="shared" si="39"/>
        <v>9866007864.442211</v>
      </c>
      <c r="O180" s="4">
        <f t="shared" si="40"/>
        <v>2653758248631.829</v>
      </c>
      <c r="P180" s="7">
        <f t="shared" si="51"/>
        <v>44.22930414386382</v>
      </c>
      <c r="Q180" s="7">
        <f t="shared" si="41"/>
        <v>1236.0899851239299</v>
      </c>
    </row>
    <row r="181" spans="2:17" ht="12.75">
      <c r="B181" s="8">
        <f t="shared" si="36"/>
        <v>4227.91666666666</v>
      </c>
      <c r="C181">
        <f t="shared" si="46"/>
        <v>138.99999999999977</v>
      </c>
      <c r="D181" s="7">
        <f t="shared" si="47"/>
        <v>11.583333333333314</v>
      </c>
      <c r="E181" s="8">
        <f t="shared" si="37"/>
        <v>1236.0899851239299</v>
      </c>
      <c r="F181" s="8">
        <f t="shared" si="48"/>
        <v>1074.8608566295043</v>
      </c>
      <c r="G181" s="8">
        <f t="shared" si="42"/>
        <v>1004.7395647652083</v>
      </c>
      <c r="H181" s="8">
        <f t="shared" si="43"/>
        <v>1000</v>
      </c>
      <c r="I181" s="4">
        <f t="shared" si="44"/>
        <v>18228033.513716437</v>
      </c>
      <c r="J181" s="7">
        <f t="shared" si="45"/>
        <v>18.228033513716436</v>
      </c>
      <c r="K181" s="7">
        <f t="shared" si="38"/>
        <v>17.09540990104217</v>
      </c>
      <c r="L181" s="8">
        <f t="shared" si="49"/>
        <v>18</v>
      </c>
      <c r="M181" s="8">
        <f t="shared" si="50"/>
        <v>311.6157046069165</v>
      </c>
      <c r="N181" s="4">
        <f t="shared" si="39"/>
        <v>9478311015.127043</v>
      </c>
      <c r="O181" s="4">
        <f t="shared" si="40"/>
        <v>2663236559646.956</v>
      </c>
      <c r="P181" s="7">
        <f t="shared" si="51"/>
        <v>44.38727599411593</v>
      </c>
      <c r="Q181" s="7">
        <f t="shared" si="41"/>
        <v>1232.6217494115824</v>
      </c>
    </row>
    <row r="182" spans="2:17" ht="12.75">
      <c r="B182" s="8">
        <f t="shared" si="36"/>
        <v>4258.333333333327</v>
      </c>
      <c r="C182">
        <f t="shared" si="46"/>
        <v>139.99999999999977</v>
      </c>
      <c r="D182" s="7">
        <f t="shared" si="47"/>
        <v>11.666666666666648</v>
      </c>
      <c r="E182" s="8">
        <f t="shared" si="37"/>
        <v>1232.6217494115824</v>
      </c>
      <c r="F182" s="8">
        <f t="shared" si="48"/>
        <v>1071.8449994883326</v>
      </c>
      <c r="G182" s="8">
        <f t="shared" si="42"/>
        <v>1004.3745348796136</v>
      </c>
      <c r="H182" s="8">
        <f t="shared" si="43"/>
        <v>1000</v>
      </c>
      <c r="I182" s="4">
        <f t="shared" si="44"/>
        <v>17510437.076687966</v>
      </c>
      <c r="J182" s="7">
        <f t="shared" si="45"/>
        <v>17.510437076687964</v>
      </c>
      <c r="K182" s="7">
        <f t="shared" si="38"/>
        <v>17.09540990104217</v>
      </c>
      <c r="L182" s="8">
        <f t="shared" si="49"/>
        <v>18</v>
      </c>
      <c r="M182" s="8">
        <f t="shared" si="50"/>
        <v>299.34809937238737</v>
      </c>
      <c r="N182" s="4">
        <f t="shared" si="39"/>
        <v>9105171355.910116</v>
      </c>
      <c r="O182" s="4">
        <f t="shared" si="40"/>
        <v>2672341731002.866</v>
      </c>
      <c r="P182" s="7">
        <f t="shared" si="51"/>
        <v>44.53902885004777</v>
      </c>
      <c r="Q182" s="7">
        <f t="shared" si="41"/>
        <v>1229.2898769447997</v>
      </c>
    </row>
    <row r="183" spans="2:17" ht="12.75">
      <c r="B183" s="8">
        <f t="shared" si="36"/>
        <v>4288.749999999994</v>
      </c>
      <c r="C183">
        <f t="shared" si="46"/>
        <v>140.99999999999977</v>
      </c>
      <c r="D183" s="7">
        <f t="shared" si="47"/>
        <v>11.74999999999998</v>
      </c>
      <c r="E183" s="8">
        <f t="shared" si="37"/>
        <v>1229.2898769447997</v>
      </c>
      <c r="F183" s="8">
        <f t="shared" si="48"/>
        <v>1068.9477190824346</v>
      </c>
      <c r="G183" s="8">
        <f t="shared" si="42"/>
        <v>1004.036978220949</v>
      </c>
      <c r="H183" s="8">
        <f t="shared" si="43"/>
        <v>1000</v>
      </c>
      <c r="I183" s="4">
        <f t="shared" si="44"/>
        <v>16819871.562060613</v>
      </c>
      <c r="J183" s="7">
        <f t="shared" si="45"/>
        <v>16.819871562060612</v>
      </c>
      <c r="K183" s="7">
        <f t="shared" si="38"/>
        <v>17.09540990104217</v>
      </c>
      <c r="L183" s="8">
        <f t="shared" si="49"/>
        <v>18</v>
      </c>
      <c r="M183" s="8">
        <f t="shared" si="50"/>
        <v>287.5425988363087</v>
      </c>
      <c r="N183" s="4">
        <f t="shared" si="39"/>
        <v>8746087381.271055</v>
      </c>
      <c r="O183" s="4">
        <f t="shared" si="40"/>
        <v>2681087818384.137</v>
      </c>
      <c r="P183" s="7">
        <f t="shared" si="51"/>
        <v>44.684796973068956</v>
      </c>
      <c r="Q183" s="7">
        <f t="shared" si="41"/>
        <v>1226.0892447771819</v>
      </c>
    </row>
    <row r="184" spans="2:17" ht="12.75">
      <c r="B184" s="8">
        <f aca="true" t="shared" si="52" ref="B184:B247">B183+$B$37</f>
        <v>4319.166666666661</v>
      </c>
      <c r="C184">
        <f t="shared" si="46"/>
        <v>141.9999999999998</v>
      </c>
      <c r="D184" s="7">
        <f t="shared" si="47"/>
        <v>11.833333333333316</v>
      </c>
      <c r="E184" s="8">
        <f t="shared" si="37"/>
        <v>1226.0892447771819</v>
      </c>
      <c r="F184" s="8">
        <f t="shared" si="48"/>
        <v>1066.1645606758104</v>
      </c>
      <c r="G184" s="8">
        <f t="shared" si="42"/>
        <v>1003.7248959690678</v>
      </c>
      <c r="H184" s="8">
        <f t="shared" si="43"/>
        <v>1000</v>
      </c>
      <c r="I184" s="4">
        <f t="shared" si="44"/>
        <v>16155400.456615996</v>
      </c>
      <c r="J184" s="7">
        <f t="shared" si="45"/>
        <v>16.155400456615997</v>
      </c>
      <c r="K184" s="7">
        <f t="shared" si="38"/>
        <v>17.09540990104217</v>
      </c>
      <c r="L184" s="8">
        <f t="shared" si="49"/>
        <v>18</v>
      </c>
      <c r="M184" s="8">
        <f t="shared" si="50"/>
        <v>276.18319292133435</v>
      </c>
      <c r="N184" s="4">
        <f t="shared" si="39"/>
        <v>8400572118.023919</v>
      </c>
      <c r="O184" s="4">
        <f t="shared" si="40"/>
        <v>2689488390502.161</v>
      </c>
      <c r="P184" s="7">
        <f t="shared" si="51"/>
        <v>44.82480650836935</v>
      </c>
      <c r="Q184" s="7">
        <f t="shared" si="41"/>
        <v>1223.0149063674212</v>
      </c>
    </row>
    <row r="185" spans="2:17" ht="12.75">
      <c r="B185" s="8">
        <f t="shared" si="52"/>
        <v>4349.583333333328</v>
      </c>
      <c r="C185">
        <f t="shared" si="46"/>
        <v>142.9999999999998</v>
      </c>
      <c r="D185" s="7">
        <f t="shared" si="47"/>
        <v>11.91666666666665</v>
      </c>
      <c r="E185" s="8">
        <f t="shared" si="37"/>
        <v>1223.0149063674212</v>
      </c>
      <c r="F185" s="8">
        <f t="shared" si="48"/>
        <v>1063.4912229281924</v>
      </c>
      <c r="G185" s="8">
        <f t="shared" si="42"/>
        <v>1003.4364274650128</v>
      </c>
      <c r="H185" s="8">
        <f t="shared" si="43"/>
        <v>1000</v>
      </c>
      <c r="I185" s="4">
        <f t="shared" si="44"/>
        <v>15516114.660194306</v>
      </c>
      <c r="J185" s="7">
        <f t="shared" si="45"/>
        <v>15.516114660194306</v>
      </c>
      <c r="K185" s="7">
        <f t="shared" si="38"/>
        <v>17.09540990104217</v>
      </c>
      <c r="L185" s="8">
        <f t="shared" si="49"/>
        <v>18</v>
      </c>
      <c r="M185" s="8">
        <f t="shared" si="50"/>
        <v>265.2543401875913</v>
      </c>
      <c r="N185" s="4">
        <f t="shared" si="39"/>
        <v>8068152847.372569</v>
      </c>
      <c r="O185" s="4">
        <f t="shared" si="40"/>
        <v>2697556543349.5337</v>
      </c>
      <c r="P185" s="7">
        <f t="shared" si="51"/>
        <v>44.95927572249222</v>
      </c>
      <c r="Q185" s="7">
        <f t="shared" si="41"/>
        <v>1220.0620865031185</v>
      </c>
    </row>
    <row r="186" spans="2:17" ht="12.75">
      <c r="B186" s="8">
        <f t="shared" si="52"/>
        <v>4379.9999999999945</v>
      </c>
      <c r="C186">
        <f t="shared" si="46"/>
        <v>143.9999999999998</v>
      </c>
      <c r="D186" s="7">
        <f t="shared" si="47"/>
        <v>11.999999999999984</v>
      </c>
      <c r="E186" s="8">
        <f t="shared" si="37"/>
        <v>1220.0620865031185</v>
      </c>
      <c r="F186" s="8">
        <f t="shared" si="48"/>
        <v>1060.9235534809727</v>
      </c>
      <c r="G186" s="8">
        <f t="shared" si="42"/>
        <v>1003.1698414112082</v>
      </c>
      <c r="H186" s="8">
        <f t="shared" si="43"/>
        <v>1000</v>
      </c>
      <c r="I186" s="4">
        <f t="shared" si="44"/>
        <v>14901131.951713221</v>
      </c>
      <c r="J186" s="7">
        <f t="shared" si="45"/>
        <v>14.901131951713221</v>
      </c>
      <c r="K186" s="7">
        <f t="shared" si="38"/>
        <v>17.09540990104217</v>
      </c>
      <c r="L186" s="8">
        <f t="shared" si="49"/>
        <v>18</v>
      </c>
      <c r="M186" s="8">
        <f t="shared" si="50"/>
        <v>254.74095870405407</v>
      </c>
      <c r="N186" s="4">
        <f t="shared" si="39"/>
        <v>7748370827.248311</v>
      </c>
      <c r="O186" s="4">
        <f t="shared" si="40"/>
        <v>2705304914176.782</v>
      </c>
      <c r="P186" s="7">
        <f t="shared" si="51"/>
        <v>45.08841523627971</v>
      </c>
      <c r="Q186" s="7">
        <f t="shared" si="41"/>
        <v>1217.2261763160016</v>
      </c>
    </row>
    <row r="187" spans="2:17" ht="12.75">
      <c r="B187" s="8">
        <f t="shared" si="52"/>
        <v>4410.4166666666615</v>
      </c>
      <c r="C187">
        <f t="shared" si="46"/>
        <v>144.99999999999983</v>
      </c>
      <c r="D187" s="7">
        <f t="shared" si="47"/>
        <v>12.08333333333332</v>
      </c>
      <c r="E187" s="8">
        <f t="shared" si="37"/>
        <v>1217.2261763160016</v>
      </c>
      <c r="F187" s="8">
        <f t="shared" si="48"/>
        <v>1058.4575446226102</v>
      </c>
      <c r="G187" s="8">
        <f t="shared" si="42"/>
        <v>1002.9235275559241</v>
      </c>
      <c r="H187" s="8">
        <f t="shared" si="43"/>
        <v>1000</v>
      </c>
      <c r="I187" s="4">
        <f t="shared" si="44"/>
        <v>14309596.455413258</v>
      </c>
      <c r="J187" s="7">
        <f t="shared" si="45"/>
        <v>14.309596455413258</v>
      </c>
      <c r="K187" s="7">
        <f t="shared" si="38"/>
        <v>17.09540990104217</v>
      </c>
      <c r="L187" s="8">
        <f t="shared" si="49"/>
        <v>18</v>
      </c>
      <c r="M187" s="8">
        <f t="shared" si="50"/>
        <v>244.62841692378976</v>
      </c>
      <c r="N187" s="4">
        <f t="shared" si="39"/>
        <v>7440781014.765272</v>
      </c>
      <c r="O187" s="4">
        <f t="shared" si="40"/>
        <v>2712745695191.5474</v>
      </c>
      <c r="P187" s="7">
        <f t="shared" si="51"/>
        <v>45.212428253192456</v>
      </c>
      <c r="Q187" s="7">
        <f t="shared" si="41"/>
        <v>1214.5027283895624</v>
      </c>
    </row>
    <row r="188" spans="2:17" ht="12.75">
      <c r="B188" s="8">
        <f t="shared" si="52"/>
        <v>4440.8333333333285</v>
      </c>
      <c r="C188">
        <f t="shared" si="46"/>
        <v>145.99999999999983</v>
      </c>
      <c r="D188" s="7">
        <f t="shared" si="47"/>
        <v>12.166666666666652</v>
      </c>
      <c r="E188" s="8">
        <f t="shared" si="37"/>
        <v>1214.5027283895624</v>
      </c>
      <c r="F188" s="8">
        <f t="shared" si="48"/>
        <v>1056.0893290344022</v>
      </c>
      <c r="G188" s="8">
        <f t="shared" si="42"/>
        <v>1002.6959888431505</v>
      </c>
      <c r="H188" s="8">
        <f t="shared" si="43"/>
        <v>1000</v>
      </c>
      <c r="I188" s="4">
        <f t="shared" si="44"/>
        <v>13740678.107273808</v>
      </c>
      <c r="J188" s="7">
        <f t="shared" si="45"/>
        <v>13.740678107273808</v>
      </c>
      <c r="K188" s="7">
        <f t="shared" si="38"/>
        <v>17.09540990104217</v>
      </c>
      <c r="L188" s="8">
        <f t="shared" si="49"/>
        <v>18</v>
      </c>
      <c r="M188" s="8">
        <f t="shared" si="50"/>
        <v>234.90252456212204</v>
      </c>
      <c r="N188" s="4">
        <f t="shared" si="39"/>
        <v>7144951788.764545</v>
      </c>
      <c r="O188" s="4">
        <f t="shared" si="40"/>
        <v>2719890646980.312</v>
      </c>
      <c r="P188" s="7">
        <f t="shared" si="51"/>
        <v>45.3315107830052</v>
      </c>
      <c r="Q188" s="7">
        <f t="shared" si="41"/>
        <v>1211.887451959275</v>
      </c>
    </row>
    <row r="189" spans="2:17" ht="12.75">
      <c r="B189" s="8">
        <f t="shared" si="52"/>
        <v>4471.249999999995</v>
      </c>
      <c r="C189">
        <f t="shared" si="46"/>
        <v>146.99999999999986</v>
      </c>
      <c r="D189" s="7">
        <f t="shared" si="47"/>
        <v>12.249999999999988</v>
      </c>
      <c r="E189" s="8">
        <f t="shared" si="37"/>
        <v>1211.887451959275</v>
      </c>
      <c r="F189" s="8">
        <f t="shared" si="48"/>
        <v>1053.815175616761</v>
      </c>
      <c r="G189" s="8">
        <f t="shared" si="42"/>
        <v>1002.4858340088344</v>
      </c>
      <c r="H189" s="8">
        <f t="shared" si="43"/>
        <v>1000</v>
      </c>
      <c r="I189" s="4">
        <f t="shared" si="44"/>
        <v>13193572.121474557</v>
      </c>
      <c r="J189" s="7">
        <f t="shared" si="45"/>
        <v>13.193572121474556</v>
      </c>
      <c r="K189" s="7">
        <f t="shared" si="38"/>
        <v>17.09540990104217</v>
      </c>
      <c r="L189" s="8">
        <f t="shared" si="49"/>
        <v>18</v>
      </c>
      <c r="M189" s="8">
        <f t="shared" si="50"/>
        <v>225.54952347557008</v>
      </c>
      <c r="N189" s="4">
        <f t="shared" si="39"/>
        <v>6860464672.381924</v>
      </c>
      <c r="O189" s="4">
        <f t="shared" si="40"/>
        <v>2726751111652.694</v>
      </c>
      <c r="P189" s="7">
        <f t="shared" si="51"/>
        <v>45.44585186087823</v>
      </c>
      <c r="Q189" s="7">
        <f t="shared" si="41"/>
        <v>1209.3762082062722</v>
      </c>
    </row>
    <row r="190" spans="2:17" ht="12.75">
      <c r="B190" s="8">
        <f t="shared" si="52"/>
        <v>4501.666666666662</v>
      </c>
      <c r="C190">
        <f t="shared" si="46"/>
        <v>147.99999999999986</v>
      </c>
      <c r="D190" s="7">
        <f t="shared" si="47"/>
        <v>12.333333333333321</v>
      </c>
      <c r="E190" s="8">
        <f t="shared" si="37"/>
        <v>1209.3762082062722</v>
      </c>
      <c r="F190" s="8">
        <f t="shared" si="48"/>
        <v>1051.6314853967585</v>
      </c>
      <c r="G190" s="8">
        <f t="shared" si="42"/>
        <v>1002.2917706045321</v>
      </c>
      <c r="H190" s="8">
        <f t="shared" si="43"/>
        <v>1000</v>
      </c>
      <c r="I190" s="4">
        <f t="shared" si="44"/>
        <v>12667498.457028126</v>
      </c>
      <c r="J190" s="7">
        <f t="shared" si="45"/>
        <v>12.667498457028126</v>
      </c>
      <c r="K190" s="7">
        <f t="shared" si="38"/>
        <v>17.09540990104217</v>
      </c>
      <c r="L190" s="8">
        <f t="shared" si="49"/>
        <v>18</v>
      </c>
      <c r="M190" s="8">
        <f t="shared" si="50"/>
        <v>216.55607854371505</v>
      </c>
      <c r="N190" s="4">
        <f t="shared" si="39"/>
        <v>6586914055.704667</v>
      </c>
      <c r="O190" s="4">
        <f t="shared" si="40"/>
        <v>2733338025708.3984</v>
      </c>
      <c r="P190" s="7">
        <f t="shared" si="51"/>
        <v>45.55563376180664</v>
      </c>
      <c r="Q190" s="7">
        <f t="shared" si="41"/>
        <v>1206.9650056449332</v>
      </c>
    </row>
    <row r="191" spans="2:17" ht="12.75">
      <c r="B191" s="8">
        <f t="shared" si="52"/>
        <v>4532.083333333329</v>
      </c>
      <c r="C191">
        <f t="shared" si="46"/>
        <v>148.99999999999986</v>
      </c>
      <c r="D191" s="7">
        <f t="shared" si="47"/>
        <v>12.416666666666655</v>
      </c>
      <c r="E191" s="8">
        <f t="shared" si="37"/>
        <v>1206.9650056449332</v>
      </c>
      <c r="F191" s="8">
        <f t="shared" si="48"/>
        <v>1049.5347875173334</v>
      </c>
      <c r="G191" s="8">
        <f t="shared" si="42"/>
        <v>1002.1125984296023</v>
      </c>
      <c r="H191" s="8">
        <f t="shared" si="43"/>
        <v>1000</v>
      </c>
      <c r="I191" s="4">
        <f t="shared" si="44"/>
        <v>12161701.284715584</v>
      </c>
      <c r="J191" s="7">
        <f t="shared" si="45"/>
        <v>12.161701284715583</v>
      </c>
      <c r="K191" s="7">
        <f t="shared" si="38"/>
        <v>17.09540990104217</v>
      </c>
      <c r="L191" s="8">
        <f t="shared" si="49"/>
        <v>18</v>
      </c>
      <c r="M191" s="8">
        <f t="shared" si="50"/>
        <v>207.9092685562441</v>
      </c>
      <c r="N191" s="4">
        <f t="shared" si="39"/>
        <v>6323906918.585757</v>
      </c>
      <c r="O191" s="4">
        <f t="shared" si="40"/>
        <v>2739661932626.9844</v>
      </c>
      <c r="P191" s="7">
        <f t="shared" si="51"/>
        <v>45.66103221044974</v>
      </c>
      <c r="Q191" s="7">
        <f t="shared" si="41"/>
        <v>1204.6499956046587</v>
      </c>
    </row>
    <row r="192" spans="2:17" ht="12.75">
      <c r="B192" s="8">
        <f t="shared" si="52"/>
        <v>4562.499999999996</v>
      </c>
      <c r="C192">
        <f t="shared" si="46"/>
        <v>149.9999999999999</v>
      </c>
      <c r="D192" s="7">
        <f t="shared" si="47"/>
        <v>12.499999999999991</v>
      </c>
      <c r="E192" s="8">
        <f t="shared" si="37"/>
        <v>1204.6499956046587</v>
      </c>
      <c r="F192" s="8">
        <f t="shared" si="48"/>
        <v>1047.521735308399</v>
      </c>
      <c r="G192" s="8">
        <f t="shared" si="42"/>
        <v>1001.9472033532843</v>
      </c>
      <c r="H192" s="8">
        <f t="shared" si="43"/>
        <v>1000</v>
      </c>
      <c r="I192" s="4">
        <f t="shared" si="44"/>
        <v>11675448.454506472</v>
      </c>
      <c r="J192" s="7">
        <f t="shared" si="45"/>
        <v>11.675448454506471</v>
      </c>
      <c r="K192" s="7">
        <f t="shared" si="38"/>
        <v>17.09540990104217</v>
      </c>
      <c r="L192" s="8">
        <f t="shared" si="49"/>
        <v>18</v>
      </c>
      <c r="M192" s="8">
        <f t="shared" si="50"/>
        <v>199.59657710827744</v>
      </c>
      <c r="N192" s="4">
        <f t="shared" si="39"/>
        <v>6071062553.710106</v>
      </c>
      <c r="O192" s="4">
        <f t="shared" si="40"/>
        <v>2745732995180.6943</v>
      </c>
      <c r="P192" s="7">
        <f t="shared" si="51"/>
        <v>45.762216586344906</v>
      </c>
      <c r="Q192" s="7">
        <f t="shared" si="41"/>
        <v>1202.4274678065094</v>
      </c>
    </row>
    <row r="193" spans="2:17" ht="12.75">
      <c r="B193" s="8">
        <f t="shared" si="52"/>
        <v>4592.916666666663</v>
      </c>
      <c r="C193">
        <f t="shared" si="46"/>
        <v>150.9999999999999</v>
      </c>
      <c r="D193" s="7">
        <f t="shared" si="47"/>
        <v>12.583333333333323</v>
      </c>
      <c r="E193" s="8">
        <f t="shared" si="37"/>
        <v>1202.4274678065094</v>
      </c>
      <c r="F193" s="8">
        <f t="shared" si="48"/>
        <v>1045.589102440443</v>
      </c>
      <c r="G193" s="8">
        <f t="shared" si="42"/>
        <v>1001.7945515083276</v>
      </c>
      <c r="H193" s="8">
        <f t="shared" si="43"/>
        <v>1000</v>
      </c>
      <c r="I193" s="4">
        <f t="shared" si="44"/>
        <v>11208030.963804979</v>
      </c>
      <c r="J193" s="7">
        <f t="shared" si="45"/>
        <v>11.20803096380498</v>
      </c>
      <c r="K193" s="7">
        <f t="shared" si="38"/>
        <v>17.09540990104217</v>
      </c>
      <c r="L193" s="8">
        <f t="shared" si="49"/>
        <v>18</v>
      </c>
      <c r="M193" s="8">
        <f t="shared" si="50"/>
        <v>191.60588350981885</v>
      </c>
      <c r="N193" s="4">
        <f t="shared" si="39"/>
        <v>5828012290.090323</v>
      </c>
      <c r="O193" s="4">
        <f t="shared" si="40"/>
        <v>2751561007470.7847</v>
      </c>
      <c r="P193" s="7">
        <f t="shared" si="51"/>
        <v>45.85935012451308</v>
      </c>
      <c r="Q193" s="7">
        <f t="shared" si="41"/>
        <v>1200.2938460348141</v>
      </c>
    </row>
    <row r="194" spans="2:17" ht="12.75">
      <c r="B194" s="8">
        <f t="shared" si="52"/>
        <v>4623.33333333333</v>
      </c>
      <c r="C194">
        <f t="shared" si="46"/>
        <v>151.9999999999999</v>
      </c>
      <c r="D194" s="7">
        <f t="shared" si="47"/>
        <v>12.666666666666657</v>
      </c>
      <c r="E194" s="8">
        <f t="shared" si="37"/>
        <v>1200.2938460348141</v>
      </c>
      <c r="F194" s="8">
        <f t="shared" si="48"/>
        <v>1043.733779160708</v>
      </c>
      <c r="G194" s="8">
        <f t="shared" si="42"/>
        <v>1001.6536838381594</v>
      </c>
      <c r="H194" s="8">
        <f t="shared" si="43"/>
        <v>1000</v>
      </c>
      <c r="I194" s="4">
        <f t="shared" si="44"/>
        <v>10758762.426817281</v>
      </c>
      <c r="J194" s="7">
        <f t="shared" si="45"/>
        <v>10.758762426817281</v>
      </c>
      <c r="K194" s="7">
        <f t="shared" si="38"/>
        <v>17.09540990104217</v>
      </c>
      <c r="L194" s="8">
        <f t="shared" si="49"/>
        <v>18</v>
      </c>
      <c r="M194" s="8">
        <f t="shared" si="50"/>
        <v>183.92545371437262</v>
      </c>
      <c r="N194" s="4">
        <f t="shared" si="39"/>
        <v>5594399217.145501</v>
      </c>
      <c r="O194" s="4">
        <f t="shared" si="40"/>
        <v>2757155406687.93</v>
      </c>
      <c r="P194" s="7">
        <f t="shared" si="51"/>
        <v>45.952590111465504</v>
      </c>
      <c r="Q194" s="7">
        <f t="shared" si="41"/>
        <v>1198.24568390399</v>
      </c>
    </row>
    <row r="195" spans="2:17" ht="12.75">
      <c r="B195" s="8">
        <f t="shared" si="52"/>
        <v>4653.749999999997</v>
      </c>
      <c r="C195">
        <f t="shared" si="46"/>
        <v>152.99999999999991</v>
      </c>
      <c r="D195" s="7">
        <f t="shared" si="47"/>
        <v>12.749999999999993</v>
      </c>
      <c r="E195" s="8">
        <f t="shared" si="37"/>
        <v>1198.24568390399</v>
      </c>
      <c r="F195" s="8">
        <f t="shared" si="48"/>
        <v>1041.9527686121653</v>
      </c>
      <c r="G195" s="8">
        <f t="shared" si="42"/>
        <v>1001.5237109800096</v>
      </c>
      <c r="H195" s="8">
        <f t="shared" si="43"/>
        <v>1000</v>
      </c>
      <c r="I195" s="4">
        <f t="shared" si="44"/>
        <v>10326978.54542334</v>
      </c>
      <c r="J195" s="7">
        <f t="shared" si="45"/>
        <v>10.32697854542334</v>
      </c>
      <c r="K195" s="7">
        <f t="shared" si="38"/>
        <v>17.09540990104217</v>
      </c>
      <c r="L195" s="8">
        <f t="shared" si="49"/>
        <v>18</v>
      </c>
      <c r="M195" s="8">
        <f t="shared" si="50"/>
        <v>176.54393127328024</v>
      </c>
      <c r="N195" s="4">
        <f t="shared" si="39"/>
        <v>5369877909.562274</v>
      </c>
      <c r="O195" s="4">
        <f t="shared" si="40"/>
        <v>2762525284597.4927</v>
      </c>
      <c r="P195" s="7">
        <f t="shared" si="51"/>
        <v>46.04208807662488</v>
      </c>
      <c r="Q195" s="7">
        <f t="shared" si="41"/>
        <v>1196.2796607207226</v>
      </c>
    </row>
    <row r="196" spans="2:17" ht="12.75">
      <c r="B196" s="8">
        <f t="shared" si="52"/>
        <v>4684.166666666664</v>
      </c>
      <c r="C196">
        <f t="shared" si="46"/>
        <v>153.99999999999991</v>
      </c>
      <c r="D196" s="7">
        <f t="shared" si="47"/>
        <v>12.833333333333327</v>
      </c>
      <c r="E196" s="8">
        <f t="shared" si="37"/>
        <v>1196.2796607207226</v>
      </c>
      <c r="F196" s="8">
        <f t="shared" si="48"/>
        <v>1040.2431832354112</v>
      </c>
      <c r="G196" s="8">
        <f t="shared" si="42"/>
        <v>1001.4038084668706</v>
      </c>
      <c r="H196" s="8">
        <f t="shared" si="43"/>
        <v>1000</v>
      </c>
      <c r="I196" s="4">
        <f t="shared" si="44"/>
        <v>9912036.581973532</v>
      </c>
      <c r="J196" s="7">
        <f t="shared" si="45"/>
        <v>9.912036581973533</v>
      </c>
      <c r="K196" s="7">
        <f t="shared" si="38"/>
        <v>17.09540990104217</v>
      </c>
      <c r="L196" s="8">
        <f t="shared" si="49"/>
        <v>18</v>
      </c>
      <c r="M196" s="8">
        <f t="shared" si="50"/>
        <v>169.45032832296252</v>
      </c>
      <c r="N196" s="4">
        <f t="shared" si="39"/>
        <v>5154114153.156777</v>
      </c>
      <c r="O196" s="4">
        <f t="shared" si="40"/>
        <v>2767679398750.6494</v>
      </c>
      <c r="P196" s="7">
        <f t="shared" si="51"/>
        <v>46.12798997917749</v>
      </c>
      <c r="Q196" s="7">
        <f t="shared" si="41"/>
        <v>1194.392577441576</v>
      </c>
    </row>
    <row r="197" spans="2:17" ht="12.75">
      <c r="B197" s="8">
        <f t="shared" si="52"/>
        <v>4714.583333333331</v>
      </c>
      <c r="C197">
        <f t="shared" si="46"/>
        <v>154.99999999999991</v>
      </c>
      <c r="D197" s="7">
        <f t="shared" si="47"/>
        <v>12.916666666666659</v>
      </c>
      <c r="E197" s="8">
        <f t="shared" si="37"/>
        <v>1194.392577441576</v>
      </c>
      <c r="F197" s="8">
        <f t="shared" si="48"/>
        <v>1038.6022412535444</v>
      </c>
      <c r="G197" s="8">
        <f t="shared" si="42"/>
        <v>1001.2932122316655</v>
      </c>
      <c r="H197" s="8">
        <f t="shared" si="43"/>
        <v>1000</v>
      </c>
      <c r="I197" s="4">
        <f t="shared" si="44"/>
        <v>9513314.834459824</v>
      </c>
      <c r="J197" s="7">
        <f t="shared" si="45"/>
        <v>9.513314834459825</v>
      </c>
      <c r="K197" s="7">
        <f t="shared" si="38"/>
        <v>17.09540990104217</v>
      </c>
      <c r="L197" s="8">
        <f t="shared" si="49"/>
        <v>18</v>
      </c>
      <c r="M197" s="8">
        <f t="shared" si="50"/>
        <v>162.63401661275583</v>
      </c>
      <c r="N197" s="4">
        <f t="shared" si="39"/>
        <v>4946784671.971324</v>
      </c>
      <c r="O197" s="4">
        <f t="shared" si="40"/>
        <v>2772626183422.6206</v>
      </c>
      <c r="P197" s="7">
        <f t="shared" si="51"/>
        <v>46.210436390377005</v>
      </c>
      <c r="Q197" s="7">
        <f t="shared" si="41"/>
        <v>1192.581352725686</v>
      </c>
    </row>
    <row r="198" spans="2:17" ht="12.75">
      <c r="B198" s="8">
        <f t="shared" si="52"/>
        <v>4744.999999999998</v>
      </c>
      <c r="C198">
        <f t="shared" si="46"/>
        <v>155.99999999999994</v>
      </c>
      <c r="D198" s="7">
        <f t="shared" si="47"/>
        <v>12.999999999999995</v>
      </c>
      <c r="E198" s="8">
        <f t="shared" si="37"/>
        <v>1192.581352725686</v>
      </c>
      <c r="F198" s="8">
        <f t="shared" si="48"/>
        <v>1037.027263239727</v>
      </c>
      <c r="G198" s="8">
        <f t="shared" si="42"/>
        <v>1001.1912143975085</v>
      </c>
      <c r="H198" s="8">
        <f t="shared" si="43"/>
        <v>1000</v>
      </c>
      <c r="I198" s="4">
        <f t="shared" si="44"/>
        <v>9130212.114465062</v>
      </c>
      <c r="J198" s="7">
        <f t="shared" si="45"/>
        <v>9.130212114465062</v>
      </c>
      <c r="K198" s="7">
        <f t="shared" si="38"/>
        <v>17.09540990104217</v>
      </c>
      <c r="L198" s="8">
        <f t="shared" si="49"/>
        <v>18</v>
      </c>
      <c r="M198" s="8">
        <f t="shared" si="50"/>
        <v>156.08471858024117</v>
      </c>
      <c r="N198" s="4">
        <f t="shared" si="39"/>
        <v>4747576856.815669</v>
      </c>
      <c r="O198" s="4">
        <f t="shared" si="40"/>
        <v>2777373760279.436</v>
      </c>
      <c r="P198" s="7">
        <f t="shared" si="51"/>
        <v>46.289562671323935</v>
      </c>
      <c r="Q198" s="7">
        <f t="shared" si="41"/>
        <v>1190.843019082655</v>
      </c>
    </row>
    <row r="199" spans="2:17" ht="12.75">
      <c r="B199" s="8">
        <f t="shared" si="52"/>
        <v>4775.416666666665</v>
      </c>
      <c r="C199">
        <f t="shared" si="46"/>
        <v>156.99999999999994</v>
      </c>
      <c r="D199" s="7">
        <f t="shared" si="47"/>
        <v>13.083333333333329</v>
      </c>
      <c r="E199" s="8">
        <f t="shared" si="37"/>
        <v>1190.843019082655</v>
      </c>
      <c r="F199" s="8">
        <f t="shared" si="48"/>
        <v>1035.5156687675262</v>
      </c>
      <c r="G199" s="8">
        <f t="shared" si="42"/>
        <v>1001.0971593385229</v>
      </c>
      <c r="H199" s="8">
        <f t="shared" si="43"/>
        <v>1000</v>
      </c>
      <c r="I199" s="4">
        <f t="shared" si="44"/>
        <v>8762147.228424646</v>
      </c>
      <c r="J199" s="7">
        <f t="shared" si="45"/>
        <v>8.762147228424645</v>
      </c>
      <c r="K199" s="7">
        <f t="shared" si="38"/>
        <v>17.09540990104217</v>
      </c>
      <c r="L199" s="8">
        <f t="shared" si="49"/>
        <v>18</v>
      </c>
      <c r="M199" s="8">
        <f t="shared" si="50"/>
        <v>149.7924984831999</v>
      </c>
      <c r="N199" s="4">
        <f t="shared" si="39"/>
        <v>4556188495.5306635</v>
      </c>
      <c r="O199" s="4">
        <f t="shared" si="40"/>
        <v>2781929948774.967</v>
      </c>
      <c r="P199" s="7">
        <f t="shared" si="51"/>
        <v>46.36549914624945</v>
      </c>
      <c r="Q199" s="7">
        <f t="shared" si="41"/>
        <v>1189.1747191151205</v>
      </c>
    </row>
    <row r="200" spans="2:17" ht="12.75">
      <c r="B200" s="8">
        <f t="shared" si="52"/>
        <v>4805.833333333332</v>
      </c>
      <c r="C200">
        <f t="shared" si="46"/>
        <v>157.99999999999994</v>
      </c>
      <c r="D200" s="7">
        <f t="shared" si="47"/>
        <v>13.166666666666663</v>
      </c>
      <c r="E200" s="8">
        <f t="shared" si="37"/>
        <v>1189.1747191151205</v>
      </c>
      <c r="F200" s="8">
        <f t="shared" si="48"/>
        <v>1034.064973143583</v>
      </c>
      <c r="G200" s="8">
        <f t="shared" si="42"/>
        <v>1001.010439996219</v>
      </c>
      <c r="H200" s="8">
        <f t="shared" si="43"/>
        <v>1000</v>
      </c>
      <c r="I200" s="4">
        <f t="shared" si="44"/>
        <v>8408558.462626897</v>
      </c>
      <c r="J200" s="7">
        <f t="shared" si="45"/>
        <v>8.408558462626896</v>
      </c>
      <c r="K200" s="7">
        <f t="shared" si="38"/>
        <v>17.09540990104217</v>
      </c>
      <c r="L200" s="8">
        <f t="shared" si="49"/>
        <v>18</v>
      </c>
      <c r="M200" s="8">
        <f t="shared" si="50"/>
        <v>143.74775359548377</v>
      </c>
      <c r="N200" s="4">
        <f t="shared" si="39"/>
        <v>4372327505.195965</v>
      </c>
      <c r="O200" s="4">
        <f t="shared" si="40"/>
        <v>2786302276280.1626</v>
      </c>
      <c r="P200" s="7">
        <f t="shared" si="51"/>
        <v>46.438371271336045</v>
      </c>
      <c r="Q200" s="7">
        <f t="shared" si="41"/>
        <v>1187.5737018556288</v>
      </c>
    </row>
    <row r="201" spans="2:17" ht="12.75">
      <c r="B201" s="8">
        <f t="shared" si="52"/>
        <v>4836.249999999999</v>
      </c>
      <c r="C201">
        <f t="shared" si="46"/>
        <v>158.99999999999997</v>
      </c>
      <c r="D201" s="7">
        <f t="shared" si="47"/>
        <v>13.249999999999998</v>
      </c>
      <c r="E201" s="8">
        <f t="shared" si="37"/>
        <v>1187.5737018556288</v>
      </c>
      <c r="F201" s="8">
        <f t="shared" si="48"/>
        <v>1032.672784222286</v>
      </c>
      <c r="G201" s="8">
        <f t="shared" si="42"/>
        <v>1000.9304944370205</v>
      </c>
      <c r="H201" s="8">
        <f t="shared" si="43"/>
        <v>1000</v>
      </c>
      <c r="I201" s="4">
        <f t="shared" si="44"/>
        <v>8068903.072433749</v>
      </c>
      <c r="J201" s="7">
        <f t="shared" si="45"/>
        <v>8.068903072433748</v>
      </c>
      <c r="K201" s="7">
        <f t="shared" si="38"/>
        <v>17.09540990104217</v>
      </c>
      <c r="L201" s="8">
        <f t="shared" si="49"/>
        <v>18</v>
      </c>
      <c r="M201" s="8">
        <f t="shared" si="50"/>
        <v>137.9412054750335</v>
      </c>
      <c r="N201" s="4">
        <f t="shared" si="39"/>
        <v>4195711666.53227</v>
      </c>
      <c r="O201" s="4">
        <f t="shared" si="40"/>
        <v>2790497987946.695</v>
      </c>
      <c r="P201" s="7">
        <f t="shared" si="51"/>
        <v>46.50829979911158</v>
      </c>
      <c r="Q201" s="7">
        <f t="shared" si="41"/>
        <v>1186.0373191972865</v>
      </c>
    </row>
    <row r="202" spans="2:17" ht="12.75">
      <c r="B202" s="8">
        <f t="shared" si="52"/>
        <v>4866.666666666666</v>
      </c>
      <c r="C202">
        <f t="shared" si="46"/>
        <v>159.99999999999997</v>
      </c>
      <c r="D202" s="7">
        <f t="shared" si="47"/>
        <v>13.33333333333333</v>
      </c>
      <c r="E202" s="8">
        <f t="shared" si="37"/>
        <v>1186.0373191972865</v>
      </c>
      <c r="F202" s="8">
        <f t="shared" si="48"/>
        <v>1031.3367993019883</v>
      </c>
      <c r="G202" s="8">
        <f t="shared" si="42"/>
        <v>1000.8568026371167</v>
      </c>
      <c r="H202" s="8">
        <f t="shared" si="43"/>
        <v>1000</v>
      </c>
      <c r="I202" s="4">
        <f t="shared" si="44"/>
        <v>7742656.776184685</v>
      </c>
      <c r="J202" s="7">
        <f t="shared" si="45"/>
        <v>7.742656776184685</v>
      </c>
      <c r="K202" s="7">
        <f t="shared" si="38"/>
        <v>17.09540990104217</v>
      </c>
      <c r="L202" s="8">
        <f t="shared" si="49"/>
        <v>18</v>
      </c>
      <c r="M202" s="8">
        <f t="shared" si="50"/>
        <v>132.3638913119589</v>
      </c>
      <c r="N202" s="4">
        <f t="shared" si="39"/>
        <v>4026068360.7387505</v>
      </c>
      <c r="O202" s="4">
        <f t="shared" si="40"/>
        <v>2794524056307.4336</v>
      </c>
      <c r="P202" s="7">
        <f t="shared" si="51"/>
        <v>46.57540093845723</v>
      </c>
      <c r="Q202" s="7">
        <f t="shared" si="41"/>
        <v>1184.5630224174406</v>
      </c>
    </row>
    <row r="203" spans="2:17" ht="12.75">
      <c r="B203" s="8">
        <f t="shared" si="52"/>
        <v>4897.083333333333</v>
      </c>
      <c r="C203">
        <f t="shared" si="46"/>
        <v>160.99999999999997</v>
      </c>
      <c r="D203" s="7">
        <f t="shared" si="47"/>
        <v>13.416666666666664</v>
      </c>
      <c r="E203" s="8">
        <f t="shared" si="37"/>
        <v>1184.5630224174406</v>
      </c>
      <c r="F203" s="8">
        <f t="shared" si="48"/>
        <v>1030.0548021021223</v>
      </c>
      <c r="G203" s="8">
        <f t="shared" si="42"/>
        <v>1000.7888834813913</v>
      </c>
      <c r="H203" s="8">
        <f t="shared" si="43"/>
        <v>1000</v>
      </c>
      <c r="I203" s="4">
        <f t="shared" si="44"/>
        <v>7429313.254214072</v>
      </c>
      <c r="J203" s="7">
        <f t="shared" si="45"/>
        <v>7.429313254214072</v>
      </c>
      <c r="K203" s="7">
        <f t="shared" si="38"/>
        <v>17.09540990104217</v>
      </c>
      <c r="L203" s="8">
        <f t="shared" si="49"/>
        <v>18</v>
      </c>
      <c r="M203" s="8">
        <f t="shared" si="50"/>
        <v>127.00715536403507</v>
      </c>
      <c r="N203" s="4">
        <f t="shared" si="39"/>
        <v>3863134308.9894004</v>
      </c>
      <c r="O203" s="4">
        <f t="shared" si="40"/>
        <v>2798387190616.423</v>
      </c>
      <c r="P203" s="7">
        <f t="shared" si="51"/>
        <v>46.63978651027371</v>
      </c>
      <c r="Q203" s="7">
        <f t="shared" si="41"/>
        <v>1183.1483587939351</v>
      </c>
    </row>
    <row r="204" spans="2:17" ht="12.75">
      <c r="B204" s="8">
        <f t="shared" si="52"/>
        <v>4927.5</v>
      </c>
      <c r="C204">
        <f t="shared" si="46"/>
        <v>162</v>
      </c>
      <c r="D204" s="7">
        <f t="shared" si="47"/>
        <v>13.5</v>
      </c>
      <c r="E204" s="8">
        <f t="shared" si="37"/>
        <v>1183.1483587939351</v>
      </c>
      <c r="F204" s="8">
        <f t="shared" si="48"/>
        <v>1028.8246598208132</v>
      </c>
      <c r="G204" s="8">
        <f t="shared" si="42"/>
        <v>1000.7262919637836</v>
      </c>
      <c r="H204" s="8">
        <f t="shared" si="43"/>
        <v>1000</v>
      </c>
      <c r="I204" s="4">
        <f t="shared" si="44"/>
        <v>7128383.653478491</v>
      </c>
      <c r="J204" s="7">
        <f t="shared" si="45"/>
        <v>7.128383653478491</v>
      </c>
      <c r="K204" s="7">
        <f t="shared" si="38"/>
        <v>17.09540990104217</v>
      </c>
      <c r="L204" s="8">
        <f t="shared" si="49"/>
        <v>18</v>
      </c>
      <c r="M204" s="8">
        <f t="shared" si="50"/>
        <v>121.86264048810337</v>
      </c>
      <c r="N204" s="4">
        <f t="shared" si="39"/>
        <v>3706655314.8464775</v>
      </c>
      <c r="O204" s="4">
        <f t="shared" si="40"/>
        <v>2802093845931.2695</v>
      </c>
      <c r="P204" s="7">
        <f t="shared" si="51"/>
        <v>46.70156409885449</v>
      </c>
      <c r="Q204" s="7">
        <f t="shared" si="41"/>
        <v>1181.7909683127164</v>
      </c>
    </row>
    <row r="205" spans="2:17" ht="12.75">
      <c r="B205" s="8">
        <f t="shared" si="52"/>
        <v>4957.916666666667</v>
      </c>
      <c r="C205">
        <f t="shared" si="46"/>
        <v>163</v>
      </c>
      <c r="D205" s="7">
        <f t="shared" si="47"/>
        <v>13.583333333333334</v>
      </c>
      <c r="E205" s="8">
        <f t="shared" si="37"/>
        <v>1181.7909683127164</v>
      </c>
      <c r="F205" s="8">
        <f t="shared" si="48"/>
        <v>1027.6443202719274</v>
      </c>
      <c r="G205" s="8">
        <f t="shared" si="42"/>
        <v>1000.6686165769852</v>
      </c>
      <c r="H205" s="8">
        <f t="shared" si="43"/>
        <v>1000</v>
      </c>
      <c r="I205" s="4">
        <f t="shared" si="44"/>
        <v>6839396.098131779</v>
      </c>
      <c r="J205" s="7">
        <f t="shared" si="45"/>
        <v>6.839396098131779</v>
      </c>
      <c r="K205" s="7">
        <f t="shared" si="38"/>
        <v>17.09540990104217</v>
      </c>
      <c r="L205" s="8">
        <f t="shared" si="49"/>
        <v>18</v>
      </c>
      <c r="M205" s="8">
        <f t="shared" si="50"/>
        <v>116.9222797731512</v>
      </c>
      <c r="N205" s="4">
        <f t="shared" si="39"/>
        <v>3556386009.7666826</v>
      </c>
      <c r="O205" s="4">
        <f t="shared" si="40"/>
        <v>2805650231941.036</v>
      </c>
      <c r="P205" s="7">
        <f t="shared" si="51"/>
        <v>46.76083719901727</v>
      </c>
      <c r="Q205" s="7">
        <f t="shared" si="41"/>
        <v>1180.4885804661328</v>
      </c>
    </row>
    <row r="206" spans="2:17" ht="12.75">
      <c r="B206" s="8">
        <f t="shared" si="52"/>
        <v>4988.333333333334</v>
      </c>
      <c r="C206">
        <f t="shared" si="46"/>
        <v>164</v>
      </c>
      <c r="D206" s="7">
        <f t="shared" si="47"/>
        <v>13.666666666666666</v>
      </c>
      <c r="E206" s="8">
        <f t="shared" si="37"/>
        <v>1180.4885804661328</v>
      </c>
      <c r="F206" s="8">
        <f t="shared" si="48"/>
        <v>1026.5118091009851</v>
      </c>
      <c r="G206" s="8">
        <f t="shared" si="42"/>
        <v>1000.6154768799747</v>
      </c>
      <c r="H206" s="8">
        <f t="shared" si="43"/>
        <v>1000</v>
      </c>
      <c r="I206" s="4">
        <f t="shared" si="44"/>
        <v>6561895.206504772</v>
      </c>
      <c r="J206" s="7">
        <f t="shared" si="45"/>
        <v>6.561895206504772</v>
      </c>
      <c r="K206" s="7">
        <f t="shared" si="38"/>
        <v>17.09540990104217</v>
      </c>
      <c r="L206" s="8">
        <f t="shared" si="49"/>
        <v>18</v>
      </c>
      <c r="M206" s="8">
        <f t="shared" si="50"/>
        <v>112.17828828288285</v>
      </c>
      <c r="N206" s="4">
        <f t="shared" si="39"/>
        <v>3412089601.9376864</v>
      </c>
      <c r="O206" s="4">
        <f t="shared" si="40"/>
        <v>2809062321542.9736</v>
      </c>
      <c r="P206" s="7">
        <f t="shared" si="51"/>
        <v>46.81770535904956</v>
      </c>
      <c r="Q206" s="7">
        <f t="shared" si="41"/>
        <v>1179.2390111407872</v>
      </c>
    </row>
    <row r="207" spans="2:17" ht="12.75">
      <c r="B207" s="8">
        <f t="shared" si="52"/>
        <v>5018.750000000001</v>
      </c>
      <c r="C207">
        <f t="shared" si="46"/>
        <v>165.00000000000003</v>
      </c>
      <c r="D207" s="7">
        <f t="shared" si="47"/>
        <v>13.750000000000002</v>
      </c>
      <c r="E207" s="8">
        <f t="shared" si="37"/>
        <v>1179.2390111407872</v>
      </c>
      <c r="F207" s="8">
        <f t="shared" si="48"/>
        <v>1025.4252270789455</v>
      </c>
      <c r="G207" s="8">
        <f t="shared" si="42"/>
        <v>1000.566521232441</v>
      </c>
      <c r="H207" s="8">
        <f t="shared" si="43"/>
        <v>1000</v>
      </c>
      <c r="I207" s="4">
        <f t="shared" si="44"/>
        <v>6295441.61483975</v>
      </c>
      <c r="J207" s="7">
        <f t="shared" si="45"/>
        <v>6.29544161483975</v>
      </c>
      <c r="K207" s="7">
        <f t="shared" si="38"/>
        <v>17.09540990104217</v>
      </c>
      <c r="L207" s="8">
        <f t="shared" si="49"/>
        <v>18</v>
      </c>
      <c r="M207" s="8">
        <f t="shared" si="50"/>
        <v>107.62315491376437</v>
      </c>
      <c r="N207" s="4">
        <f t="shared" si="39"/>
        <v>3273537628.627</v>
      </c>
      <c r="O207" s="4">
        <f t="shared" si="40"/>
        <v>2812335859171.6006</v>
      </c>
      <c r="P207" s="7">
        <f t="shared" si="51"/>
        <v>46.87226431952667</v>
      </c>
      <c r="Q207" s="7">
        <f t="shared" si="41"/>
        <v>1178.040159593839</v>
      </c>
    </row>
    <row r="208" spans="2:17" ht="12.75">
      <c r="B208" s="8">
        <f t="shared" si="52"/>
        <v>5049.166666666668</v>
      </c>
      <c r="C208">
        <f t="shared" si="46"/>
        <v>166.00000000000003</v>
      </c>
      <c r="D208" s="7">
        <f t="shared" si="47"/>
        <v>13.833333333333336</v>
      </c>
      <c r="E208" s="8">
        <f t="shared" si="37"/>
        <v>1178.040159593839</v>
      </c>
      <c r="F208" s="8">
        <f t="shared" si="48"/>
        <v>1024.3827474729035</v>
      </c>
      <c r="G208" s="8">
        <f t="shared" si="42"/>
        <v>1000.5214246856923</v>
      </c>
      <c r="H208" s="8">
        <f t="shared" si="43"/>
        <v>1000</v>
      </c>
      <c r="I208" s="4">
        <f t="shared" si="44"/>
        <v>6039611.508130858</v>
      </c>
      <c r="J208" s="7">
        <f t="shared" si="45"/>
        <v>6.039611508130858</v>
      </c>
      <c r="K208" s="7">
        <f t="shared" si="38"/>
        <v>17.09540990104217</v>
      </c>
      <c r="L208" s="8">
        <f t="shared" si="49"/>
        <v>18</v>
      </c>
      <c r="M208" s="8">
        <f t="shared" si="50"/>
        <v>103.24963437454849</v>
      </c>
      <c r="N208" s="4">
        <f t="shared" si="39"/>
        <v>3140509712.22585</v>
      </c>
      <c r="O208" s="4">
        <f t="shared" si="40"/>
        <v>2815476368883.8267</v>
      </c>
      <c r="P208" s="7">
        <f t="shared" si="51"/>
        <v>46.92460614806378</v>
      </c>
      <c r="Q208" s="7">
        <f t="shared" si="41"/>
        <v>1176.8900055166575</v>
      </c>
    </row>
    <row r="209" spans="2:17" ht="12.75">
      <c r="B209" s="8">
        <f t="shared" si="52"/>
        <v>5079.583333333335</v>
      </c>
      <c r="C209">
        <f t="shared" si="46"/>
        <v>167.00000000000006</v>
      </c>
      <c r="D209" s="7">
        <f t="shared" si="47"/>
        <v>13.916666666666671</v>
      </c>
      <c r="E209" s="8">
        <f t="shared" si="37"/>
        <v>1176.8900055166575</v>
      </c>
      <c r="F209" s="8">
        <f t="shared" si="48"/>
        <v>1023.3826134927458</v>
      </c>
      <c r="G209" s="8">
        <f t="shared" si="42"/>
        <v>1000.4798870201952</v>
      </c>
      <c r="H209" s="8">
        <f t="shared" si="43"/>
        <v>1000</v>
      </c>
      <c r="I209" s="4">
        <f t="shared" si="44"/>
        <v>5793996.158412523</v>
      </c>
      <c r="J209" s="7">
        <f t="shared" si="45"/>
        <v>5.793996158412523</v>
      </c>
      <c r="K209" s="7">
        <f t="shared" si="38"/>
        <v>17.09540990104217</v>
      </c>
      <c r="L209" s="8">
        <f t="shared" si="49"/>
        <v>18</v>
      </c>
      <c r="M209" s="8">
        <f t="shared" si="50"/>
        <v>99.05073929312573</v>
      </c>
      <c r="N209" s="4">
        <f t="shared" si="39"/>
        <v>3012793320.165908</v>
      </c>
      <c r="O209" s="4">
        <f t="shared" si="40"/>
        <v>2818489162203.9927</v>
      </c>
      <c r="P209" s="7">
        <f t="shared" si="51"/>
        <v>46.97481937006655</v>
      </c>
      <c r="Q209" s="7">
        <f t="shared" si="41"/>
        <v>1175.786606184349</v>
      </c>
    </row>
    <row r="210" spans="2:17" ht="12.75">
      <c r="B210" s="8">
        <f t="shared" si="52"/>
        <v>5110.000000000002</v>
      </c>
      <c r="C210">
        <f t="shared" si="46"/>
        <v>168.00000000000006</v>
      </c>
      <c r="D210" s="7">
        <f t="shared" si="47"/>
        <v>14.000000000000005</v>
      </c>
      <c r="E210" s="8">
        <f t="shared" si="37"/>
        <v>1175.786606184349</v>
      </c>
      <c r="F210" s="8">
        <f t="shared" si="48"/>
        <v>1022.4231358124774</v>
      </c>
      <c r="G210" s="8">
        <f t="shared" si="42"/>
        <v>1000.4416309203885</v>
      </c>
      <c r="H210" s="8">
        <f t="shared" si="43"/>
        <v>1000</v>
      </c>
      <c r="I210" s="4">
        <f t="shared" si="44"/>
        <v>5558201.470746585</v>
      </c>
      <c r="J210" s="7">
        <f t="shared" si="45"/>
        <v>5.558201470746585</v>
      </c>
      <c r="K210" s="7">
        <f t="shared" si="38"/>
        <v>17.09540990104217</v>
      </c>
      <c r="L210" s="8">
        <f t="shared" si="49"/>
        <v>18</v>
      </c>
      <c r="M210" s="8">
        <f t="shared" si="50"/>
        <v>95.01973245498833</v>
      </c>
      <c r="N210" s="4">
        <f t="shared" si="39"/>
        <v>2890183528.8392286</v>
      </c>
      <c r="O210" s="4">
        <f t="shared" si="40"/>
        <v>2821379345732.832</v>
      </c>
      <c r="P210" s="7">
        <f t="shared" si="51"/>
        <v>47.0229890955472</v>
      </c>
      <c r="Q210" s="7">
        <f t="shared" si="41"/>
        <v>1174.7280936900695</v>
      </c>
    </row>
    <row r="211" spans="2:17" ht="12.75">
      <c r="B211" s="8">
        <f t="shared" si="52"/>
        <v>5140.416666666669</v>
      </c>
      <c r="C211">
        <f t="shared" si="46"/>
        <v>169.00000000000006</v>
      </c>
      <c r="D211" s="7">
        <f t="shared" si="47"/>
        <v>14.083333333333337</v>
      </c>
      <c r="E211" s="8">
        <f t="shared" si="37"/>
        <v>1174.7280936900695</v>
      </c>
      <c r="F211" s="8">
        <f t="shared" si="48"/>
        <v>1021.502690165278</v>
      </c>
      <c r="G211" s="8">
        <f t="shared" si="42"/>
        <v>1000.4064002779426</v>
      </c>
      <c r="H211" s="8">
        <f t="shared" si="43"/>
        <v>1000</v>
      </c>
      <c r="I211" s="4">
        <f t="shared" si="44"/>
        <v>5331847.537228607</v>
      </c>
      <c r="J211" s="7">
        <f t="shared" si="45"/>
        <v>5.331847537228606</v>
      </c>
      <c r="K211" s="7">
        <f t="shared" si="38"/>
        <v>17.09540990104217</v>
      </c>
      <c r="L211" s="8">
        <f t="shared" si="49"/>
        <v>18</v>
      </c>
      <c r="M211" s="8">
        <f t="shared" si="50"/>
        <v>91.15011917878523</v>
      </c>
      <c r="N211" s="4">
        <f t="shared" si="39"/>
        <v>2772482791.688051</v>
      </c>
      <c r="O211" s="4">
        <f t="shared" si="40"/>
        <v>2824151828524.52</v>
      </c>
      <c r="P211" s="7">
        <f t="shared" si="51"/>
        <v>47.06919714207534</v>
      </c>
      <c r="Q211" s="7">
        <f t="shared" si="41"/>
        <v>1173.712672262606</v>
      </c>
    </row>
    <row r="212" spans="2:17" ht="12.75">
      <c r="B212" s="8">
        <f t="shared" si="52"/>
        <v>5170.833333333336</v>
      </c>
      <c r="C212">
        <f t="shared" si="46"/>
        <v>170.00000000000009</v>
      </c>
      <c r="D212" s="7">
        <f t="shared" si="47"/>
        <v>14.166666666666673</v>
      </c>
      <c r="E212" s="8">
        <f t="shared" si="37"/>
        <v>1173.712672262606</v>
      </c>
      <c r="F212" s="8">
        <f t="shared" si="48"/>
        <v>1020.6197150109618</v>
      </c>
      <c r="G212" s="8">
        <f t="shared" si="42"/>
        <v>1000.3739586151037</v>
      </c>
      <c r="H212" s="8">
        <f t="shared" si="43"/>
        <v>1000</v>
      </c>
      <c r="I212" s="4">
        <f t="shared" si="44"/>
        <v>5114568.199225469</v>
      </c>
      <c r="J212" s="7">
        <f t="shared" si="45"/>
        <v>5.114568199225468</v>
      </c>
      <c r="K212" s="7">
        <f t="shared" si="38"/>
        <v>17.09540990104217</v>
      </c>
      <c r="L212" s="8">
        <f t="shared" si="49"/>
        <v>18</v>
      </c>
      <c r="M212" s="8">
        <f t="shared" si="50"/>
        <v>87.4356398325945</v>
      </c>
      <c r="N212" s="4">
        <f t="shared" si="39"/>
        <v>2659500711.5747495</v>
      </c>
      <c r="O212" s="4">
        <f t="shared" si="40"/>
        <v>2826811329236.0947</v>
      </c>
      <c r="P212" s="7">
        <f t="shared" si="51"/>
        <v>47.11352215393491</v>
      </c>
      <c r="Q212" s="7">
        <f t="shared" si="41"/>
        <v>1172.738615665834</v>
      </c>
    </row>
    <row r="213" spans="2:17" ht="12.75">
      <c r="B213" s="8">
        <f t="shared" si="52"/>
        <v>5201.250000000003</v>
      </c>
      <c r="C213">
        <f t="shared" si="46"/>
        <v>171.00000000000009</v>
      </c>
      <c r="D213" s="7">
        <f t="shared" si="47"/>
        <v>14.250000000000007</v>
      </c>
      <c r="E213" s="8">
        <f t="shared" si="37"/>
        <v>1172.738615665834</v>
      </c>
      <c r="F213" s="8">
        <f t="shared" si="48"/>
        <v>1019.7727092746384</v>
      </c>
      <c r="G213" s="8">
        <f t="shared" si="42"/>
        <v>1000.3440876202455</v>
      </c>
      <c r="H213" s="8">
        <f t="shared" si="43"/>
        <v>1000</v>
      </c>
      <c r="I213" s="4">
        <f t="shared" si="44"/>
        <v>4906010.618069335</v>
      </c>
      <c r="J213" s="7">
        <f t="shared" si="45"/>
        <v>4.906010618069335</v>
      </c>
      <c r="K213" s="7">
        <f t="shared" si="38"/>
        <v>17.09540990104217</v>
      </c>
      <c r="L213" s="8">
        <f t="shared" si="49"/>
        <v>18</v>
      </c>
      <c r="M213" s="8">
        <f t="shared" si="50"/>
        <v>83.87026249476052</v>
      </c>
      <c r="N213" s="4">
        <f t="shared" si="39"/>
        <v>2551053817.548966</v>
      </c>
      <c r="O213" s="4">
        <f t="shared" si="40"/>
        <v>2829362383053.6436</v>
      </c>
      <c r="P213" s="7">
        <f t="shared" si="51"/>
        <v>47.15603971756073</v>
      </c>
      <c r="Q213" s="7">
        <f t="shared" si="41"/>
        <v>1171.8042646783983</v>
      </c>
    </row>
    <row r="214" spans="2:17" ht="12.75">
      <c r="B214" s="8">
        <f t="shared" si="52"/>
        <v>5231.66666666667</v>
      </c>
      <c r="C214">
        <f t="shared" si="46"/>
        <v>172.00000000000009</v>
      </c>
      <c r="D214" s="7">
        <f t="shared" si="47"/>
        <v>14.333333333333341</v>
      </c>
      <c r="E214" s="8">
        <f t="shared" si="37"/>
        <v>1171.8042646783983</v>
      </c>
      <c r="F214" s="8">
        <f t="shared" si="48"/>
        <v>1018.9602301551291</v>
      </c>
      <c r="G214" s="8">
        <f t="shared" si="42"/>
        <v>1000.316585788182</v>
      </c>
      <c r="H214" s="8">
        <f t="shared" si="43"/>
        <v>1000</v>
      </c>
      <c r="I214" s="4">
        <f t="shared" si="44"/>
        <v>4705834.8543585595</v>
      </c>
      <c r="J214" s="7">
        <f t="shared" si="45"/>
        <v>4.705834854358559</v>
      </c>
      <c r="K214" s="7">
        <f t="shared" si="38"/>
        <v>17.09540990104217</v>
      </c>
      <c r="L214" s="8">
        <f t="shared" si="49"/>
        <v>18</v>
      </c>
      <c r="M214" s="8">
        <f t="shared" si="50"/>
        <v>80.44817576187066</v>
      </c>
      <c r="N214" s="4">
        <f t="shared" si="39"/>
        <v>2446965346.0902324</v>
      </c>
      <c r="O214" s="4">
        <f t="shared" si="40"/>
        <v>2831809348399.734</v>
      </c>
      <c r="P214" s="7">
        <f t="shared" si="51"/>
        <v>47.1968224733289</v>
      </c>
      <c r="Q214" s="7">
        <f t="shared" si="41"/>
        <v>1170.9080246524074</v>
      </c>
    </row>
    <row r="215" spans="2:17" ht="12.75">
      <c r="B215" s="8">
        <f t="shared" si="52"/>
        <v>5262.083333333337</v>
      </c>
      <c r="C215">
        <f t="shared" si="46"/>
        <v>173.0000000000001</v>
      </c>
      <c r="D215" s="7">
        <f t="shared" si="47"/>
        <v>14.416666666666677</v>
      </c>
      <c r="E215" s="8">
        <f t="shared" si="37"/>
        <v>1170.9080246524074</v>
      </c>
      <c r="F215" s="8">
        <f t="shared" si="48"/>
        <v>1018.1808910020935</v>
      </c>
      <c r="G215" s="8">
        <f t="shared" si="42"/>
        <v>1000.2912671582565</v>
      </c>
      <c r="H215" s="8">
        <f t="shared" si="43"/>
        <v>1000</v>
      </c>
      <c r="I215" s="4">
        <f t="shared" si="44"/>
        <v>4513713.45609333</v>
      </c>
      <c r="J215" s="7">
        <f t="shared" si="45"/>
        <v>4.51371345609333</v>
      </c>
      <c r="K215" s="7">
        <f t="shared" si="38"/>
        <v>17.09540990104217</v>
      </c>
      <c r="L215" s="8">
        <f t="shared" si="49"/>
        <v>18</v>
      </c>
      <c r="M215" s="8">
        <f t="shared" si="50"/>
        <v>77.1637817077652</v>
      </c>
      <c r="N215" s="4">
        <f t="shared" si="39"/>
        <v>2347065026.944525</v>
      </c>
      <c r="O215" s="4">
        <f t="shared" si="40"/>
        <v>2834156413426.678</v>
      </c>
      <c r="P215" s="7">
        <f t="shared" si="51"/>
        <v>47.23594022377797</v>
      </c>
      <c r="Q215" s="7">
        <f t="shared" si="41"/>
        <v>1170.0483631491636</v>
      </c>
    </row>
    <row r="216" spans="2:17" ht="12.75">
      <c r="B216" s="8">
        <f t="shared" si="52"/>
        <v>5292.500000000004</v>
      </c>
      <c r="C216">
        <f t="shared" si="46"/>
        <v>174.0000000000001</v>
      </c>
      <c r="D216" s="7">
        <f t="shared" si="47"/>
        <v>14.500000000000009</v>
      </c>
      <c r="E216" s="8">
        <f t="shared" si="37"/>
        <v>1170.0483631491636</v>
      </c>
      <c r="F216" s="8">
        <f t="shared" si="48"/>
        <v>1017.4333592601423</v>
      </c>
      <c r="G216" s="8">
        <f t="shared" si="42"/>
        <v>1000.267960143603</v>
      </c>
      <c r="H216" s="8">
        <f t="shared" si="43"/>
        <v>1000</v>
      </c>
      <c r="I216" s="4">
        <f t="shared" si="44"/>
        <v>4329331.055691653</v>
      </c>
      <c r="J216" s="7">
        <f t="shared" si="45"/>
        <v>4.329331055691653</v>
      </c>
      <c r="K216" s="7">
        <f t="shared" si="38"/>
        <v>17.09540990104217</v>
      </c>
      <c r="L216" s="8">
        <f t="shared" si="49"/>
        <v>18</v>
      </c>
      <c r="M216" s="8">
        <f t="shared" si="50"/>
        <v>74.01168899436043</v>
      </c>
      <c r="N216" s="4">
        <f t="shared" si="39"/>
        <v>2251188873.578463</v>
      </c>
      <c r="O216" s="4">
        <f t="shared" si="40"/>
        <v>2836407602300.257</v>
      </c>
      <c r="P216" s="7">
        <f t="shared" si="51"/>
        <v>47.27346003833761</v>
      </c>
      <c r="Q216" s="7">
        <f t="shared" si="41"/>
        <v>1169.2238076507185</v>
      </c>
    </row>
    <row r="217" spans="2:17" ht="12.75">
      <c r="B217" s="8">
        <f t="shared" si="52"/>
        <v>5322.916666666671</v>
      </c>
      <c r="C217">
        <f t="shared" si="46"/>
        <v>175.0000000000001</v>
      </c>
      <c r="D217" s="7">
        <f t="shared" si="47"/>
        <v>14.583333333333343</v>
      </c>
      <c r="E217" s="8">
        <f t="shared" si="37"/>
        <v>1169.2238076507185</v>
      </c>
      <c r="F217" s="8">
        <f t="shared" si="48"/>
        <v>1016.7163544788857</v>
      </c>
      <c r="G217" s="8">
        <f t="shared" si="42"/>
        <v>1000.246506445402</v>
      </c>
      <c r="H217" s="8">
        <f t="shared" si="43"/>
        <v>1000</v>
      </c>
      <c r="I217" s="4">
        <f t="shared" si="44"/>
        <v>4152383.976075449</v>
      </c>
      <c r="J217" s="7">
        <f t="shared" si="45"/>
        <v>4.152383976075449</v>
      </c>
      <c r="K217" s="7">
        <f t="shared" si="38"/>
        <v>17.09540990104217</v>
      </c>
      <c r="L217" s="8">
        <f t="shared" si="49"/>
        <v>18</v>
      </c>
      <c r="M217" s="8">
        <f t="shared" si="50"/>
        <v>70.98670613752908</v>
      </c>
      <c r="N217" s="4">
        <f t="shared" si="39"/>
        <v>2159178978.349843</v>
      </c>
      <c r="O217" s="4">
        <f t="shared" si="40"/>
        <v>2838566781278.6064</v>
      </c>
      <c r="P217" s="7">
        <f t="shared" si="51"/>
        <v>47.30944635464344</v>
      </c>
      <c r="Q217" s="7">
        <f t="shared" si="41"/>
        <v>1168.4329433452106</v>
      </c>
    </row>
    <row r="218" spans="2:17" ht="12.75">
      <c r="B218" s="8">
        <f t="shared" si="52"/>
        <v>5353.333333333338</v>
      </c>
      <c r="C218">
        <f t="shared" si="46"/>
        <v>176.00000000000014</v>
      </c>
      <c r="D218" s="7">
        <f t="shared" si="47"/>
        <v>14.666666666666679</v>
      </c>
      <c r="E218" s="8">
        <f t="shared" si="37"/>
        <v>1168.4329433452106</v>
      </c>
      <c r="F218" s="8">
        <f t="shared" si="48"/>
        <v>1016.0286463871397</v>
      </c>
      <c r="G218" s="8">
        <f t="shared" si="42"/>
        <v>1000.2267600463011</v>
      </c>
      <c r="H218" s="8">
        <f t="shared" si="43"/>
        <v>1000</v>
      </c>
      <c r="I218" s="4">
        <f t="shared" si="44"/>
        <v>3982579.845820305</v>
      </c>
      <c r="J218" s="7">
        <f t="shared" si="45"/>
        <v>3.9825798458203048</v>
      </c>
      <c r="K218" s="7">
        <f t="shared" si="38"/>
        <v>17.09540990104217</v>
      </c>
      <c r="L218" s="8">
        <f t="shared" si="49"/>
        <v>18</v>
      </c>
      <c r="M218" s="8">
        <f t="shared" si="50"/>
        <v>68.08383492792746</v>
      </c>
      <c r="N218" s="4">
        <f t="shared" si="39"/>
        <v>2070883312.3911266</v>
      </c>
      <c r="O218" s="4">
        <f t="shared" si="40"/>
        <v>2840637664590.9976</v>
      </c>
      <c r="P218" s="7">
        <f t="shared" si="51"/>
        <v>47.34396107651663</v>
      </c>
      <c r="Q218" s="7">
        <f t="shared" si="41"/>
        <v>1167.6744109847223</v>
      </c>
    </row>
    <row r="219" spans="2:17" ht="12.75">
      <c r="B219" s="8">
        <f t="shared" si="52"/>
        <v>5383.750000000005</v>
      </c>
      <c r="C219">
        <f t="shared" si="46"/>
        <v>177.00000000000014</v>
      </c>
      <c r="D219" s="7">
        <f t="shared" si="47"/>
        <v>14.750000000000012</v>
      </c>
      <c r="E219" s="8">
        <f t="shared" si="37"/>
        <v>1167.6744109847223</v>
      </c>
      <c r="F219" s="8">
        <f t="shared" si="48"/>
        <v>1015.3690530301934</v>
      </c>
      <c r="G219" s="8">
        <f t="shared" si="42"/>
        <v>1000.2085862775565</v>
      </c>
      <c r="H219" s="8">
        <f t="shared" si="43"/>
        <v>1000</v>
      </c>
      <c r="I219" s="4">
        <f t="shared" si="44"/>
        <v>3819637.2235104316</v>
      </c>
      <c r="J219" s="7">
        <f t="shared" si="45"/>
        <v>3.8196372235104317</v>
      </c>
      <c r="K219" s="7">
        <f t="shared" si="38"/>
        <v>17.09540990104217</v>
      </c>
      <c r="L219" s="8">
        <f t="shared" si="49"/>
        <v>18</v>
      </c>
      <c r="M219" s="8">
        <f t="shared" si="50"/>
        <v>65.29826400918945</v>
      </c>
      <c r="N219" s="4">
        <f t="shared" si="39"/>
        <v>1986155530.2795126</v>
      </c>
      <c r="O219" s="4">
        <f t="shared" si="40"/>
        <v>2842623820121.277</v>
      </c>
      <c r="P219" s="7">
        <f t="shared" si="51"/>
        <v>47.377063668687946</v>
      </c>
      <c r="Q219" s="7">
        <f t="shared" si="41"/>
        <v>1166.9469048137066</v>
      </c>
    </row>
    <row r="220" spans="2:17" ht="12.75">
      <c r="B220" s="8">
        <f t="shared" si="52"/>
        <v>5414.1666666666715</v>
      </c>
      <c r="C220">
        <f t="shared" si="46"/>
        <v>178.00000000000014</v>
      </c>
      <c r="D220" s="7">
        <f t="shared" si="47"/>
        <v>14.833333333333345</v>
      </c>
      <c r="E220" s="8">
        <f t="shared" si="37"/>
        <v>1166.9469048137066</v>
      </c>
      <c r="F220" s="8">
        <f t="shared" si="48"/>
        <v>1014.7364389684407</v>
      </c>
      <c r="G220" s="8">
        <f t="shared" si="42"/>
        <v>1000.1918609547726</v>
      </c>
      <c r="H220" s="8">
        <f t="shared" si="43"/>
        <v>1000</v>
      </c>
      <c r="I220" s="4">
        <f t="shared" si="44"/>
        <v>3663285.2312725936</v>
      </c>
      <c r="J220" s="7">
        <f t="shared" si="45"/>
        <v>3.6632852312725936</v>
      </c>
      <c r="K220" s="7">
        <f t="shared" si="38"/>
        <v>17.09540990104217</v>
      </c>
      <c r="L220" s="8">
        <f t="shared" si="49"/>
        <v>18</v>
      </c>
      <c r="M220" s="8">
        <f t="shared" si="50"/>
        <v>62.62536261303905</v>
      </c>
      <c r="N220" s="4">
        <f t="shared" si="39"/>
        <v>1904854779.479938</v>
      </c>
      <c r="O220" s="4">
        <f t="shared" si="40"/>
        <v>2844528674900.757</v>
      </c>
      <c r="P220" s="7">
        <f t="shared" si="51"/>
        <v>47.40881124834594</v>
      </c>
      <c r="Q220" s="7">
        <f t="shared" si="41"/>
        <v>1166.2491705664434</v>
      </c>
    </row>
    <row r="221" spans="2:17" ht="12.75">
      <c r="B221" s="8">
        <f t="shared" si="52"/>
        <v>5444.5833333333385</v>
      </c>
      <c r="C221">
        <f t="shared" si="46"/>
        <v>179.00000000000017</v>
      </c>
      <c r="D221" s="7">
        <f t="shared" si="47"/>
        <v>14.91666666666668</v>
      </c>
      <c r="E221" s="8">
        <f t="shared" si="37"/>
        <v>1166.2491705664434</v>
      </c>
      <c r="F221" s="8">
        <f t="shared" si="48"/>
        <v>1014.1297135360378</v>
      </c>
      <c r="G221" s="8">
        <f t="shared" si="42"/>
        <v>1000.176469577449</v>
      </c>
      <c r="H221" s="8">
        <f t="shared" si="43"/>
        <v>1000</v>
      </c>
      <c r="I221" s="4">
        <f t="shared" si="44"/>
        <v>3513263.1975345374</v>
      </c>
      <c r="J221" s="7">
        <f t="shared" si="45"/>
        <v>3.5132631975345374</v>
      </c>
      <c r="K221" s="7">
        <f t="shared" si="38"/>
        <v>17.09540990104217</v>
      </c>
      <c r="L221" s="8">
        <f t="shared" si="49"/>
        <v>18</v>
      </c>
      <c r="M221" s="8">
        <f t="shared" si="50"/>
        <v>60.060674452099</v>
      </c>
      <c r="N221" s="4">
        <f t="shared" si="39"/>
        <v>1826845514.5846782</v>
      </c>
      <c r="O221" s="4">
        <f t="shared" si="40"/>
        <v>2846355520415.3413</v>
      </c>
      <c r="P221" s="7">
        <f t="shared" si="51"/>
        <v>47.43925867358902</v>
      </c>
      <c r="Q221" s="7">
        <f t="shared" si="41"/>
        <v>1165.5800035317466</v>
      </c>
    </row>
    <row r="222" spans="2:17" ht="12.75">
      <c r="B222" s="8">
        <f t="shared" si="52"/>
        <v>5475.0000000000055</v>
      </c>
      <c r="C222">
        <f t="shared" si="46"/>
        <v>180.00000000000017</v>
      </c>
      <c r="D222" s="7">
        <f t="shared" si="47"/>
        <v>15.000000000000014</v>
      </c>
      <c r="E222" s="8">
        <f t="shared" si="37"/>
        <v>1165.5800035317466</v>
      </c>
      <c r="F222" s="8">
        <f t="shared" si="48"/>
        <v>1013.5478291580406</v>
      </c>
      <c r="G222" s="8">
        <f t="shared" si="42"/>
        <v>1000.1623065878515</v>
      </c>
      <c r="H222" s="8">
        <f t="shared" si="43"/>
        <v>1000</v>
      </c>
      <c r="I222" s="4">
        <f t="shared" si="44"/>
        <v>3369320.308980649</v>
      </c>
      <c r="J222" s="7">
        <f t="shared" si="45"/>
        <v>3.3693203089806487</v>
      </c>
      <c r="K222" s="7">
        <f t="shared" si="38"/>
        <v>17.09540990104217</v>
      </c>
      <c r="L222" s="8">
        <f t="shared" si="49"/>
        <v>18</v>
      </c>
      <c r="M222" s="8">
        <f t="shared" si="50"/>
        <v>57.59991176993025</v>
      </c>
      <c r="N222" s="4">
        <f t="shared" si="39"/>
        <v>1751997316.3353786</v>
      </c>
      <c r="O222" s="4">
        <f t="shared" si="40"/>
        <v>2848107517731.677</v>
      </c>
      <c r="P222" s="7">
        <f t="shared" si="51"/>
        <v>47.468458628861285</v>
      </c>
      <c r="Q222" s="7">
        <f t="shared" si="41"/>
        <v>1164.9382466832867</v>
      </c>
    </row>
    <row r="223" spans="2:17" ht="12.75">
      <c r="B223" s="8">
        <f t="shared" si="52"/>
        <v>5505.416666666672</v>
      </c>
      <c r="C223">
        <f t="shared" si="46"/>
        <v>181.00000000000017</v>
      </c>
      <c r="D223" s="7">
        <f t="shared" si="47"/>
        <v>15.083333333333348</v>
      </c>
      <c r="E223" s="8">
        <f t="shared" si="37"/>
        <v>1164.9382466832867</v>
      </c>
      <c r="F223" s="8">
        <f t="shared" si="48"/>
        <v>1012.9897797245973</v>
      </c>
      <c r="G223" s="8">
        <f t="shared" si="42"/>
        <v>1000.1492746850093</v>
      </c>
      <c r="H223" s="8">
        <f t="shared" si="43"/>
        <v>1000</v>
      </c>
      <c r="I223" s="4">
        <f t="shared" si="44"/>
        <v>3231215.271692225</v>
      </c>
      <c r="J223" s="7">
        <f t="shared" si="45"/>
        <v>3.231215271692225</v>
      </c>
      <c r="K223" s="7">
        <f t="shared" si="38"/>
        <v>17.09540990104217</v>
      </c>
      <c r="L223" s="8">
        <f t="shared" si="49"/>
        <v>18</v>
      </c>
      <c r="M223" s="8">
        <f t="shared" si="50"/>
        <v>55.23894954808593</v>
      </c>
      <c r="N223" s="4">
        <f t="shared" si="39"/>
        <v>1680184715.420947</v>
      </c>
      <c r="O223" s="4">
        <f t="shared" si="40"/>
        <v>2849787702447.0977</v>
      </c>
      <c r="P223" s="7">
        <f t="shared" si="51"/>
        <v>47.49646170745162</v>
      </c>
      <c r="Q223" s="7">
        <f t="shared" si="41"/>
        <v>1164.3227888737733</v>
      </c>
    </row>
    <row r="224" spans="2:17" ht="12.75">
      <c r="B224" s="8">
        <f t="shared" si="52"/>
        <v>5535.833333333339</v>
      </c>
      <c r="C224">
        <f t="shared" si="46"/>
        <v>182.0000000000002</v>
      </c>
      <c r="D224" s="7">
        <f t="shared" si="47"/>
        <v>15.166666666666684</v>
      </c>
      <c r="E224" s="8">
        <f t="shared" si="37"/>
        <v>1164.3227888737733</v>
      </c>
      <c r="F224" s="8">
        <f t="shared" si="48"/>
        <v>1012.4545990206725</v>
      </c>
      <c r="G224" s="8">
        <f t="shared" si="42"/>
        <v>1000.1372841899185</v>
      </c>
      <c r="H224" s="8">
        <f t="shared" si="43"/>
        <v>1000</v>
      </c>
      <c r="I224" s="4">
        <f t="shared" si="44"/>
        <v>3098715.981415607</v>
      </c>
      <c r="J224" s="7">
        <f t="shared" si="45"/>
        <v>3.098715981415607</v>
      </c>
      <c r="K224" s="7">
        <f t="shared" si="38"/>
        <v>17.09540990104217</v>
      </c>
      <c r="L224" s="8">
        <f t="shared" si="49"/>
        <v>18</v>
      </c>
      <c r="M224" s="8">
        <f t="shared" si="50"/>
        <v>52.973819869209976</v>
      </c>
      <c r="N224" s="4">
        <f t="shared" si="39"/>
        <v>1611287021.0218034</v>
      </c>
      <c r="O224" s="4">
        <f t="shared" si="40"/>
        <v>2851398989468.1196</v>
      </c>
      <c r="P224" s="7">
        <f t="shared" si="51"/>
        <v>47.523316491135326</v>
      </c>
      <c r="Q224" s="7">
        <f t="shared" si="41"/>
        <v>1163.7325630914377</v>
      </c>
    </row>
    <row r="225" spans="2:17" ht="12.75">
      <c r="B225" s="8">
        <f t="shared" si="52"/>
        <v>5566.250000000006</v>
      </c>
      <c r="C225">
        <f t="shared" si="46"/>
        <v>183.0000000000002</v>
      </c>
      <c r="D225" s="7">
        <f t="shared" si="47"/>
        <v>15.250000000000016</v>
      </c>
      <c r="E225" s="8">
        <f t="shared" si="37"/>
        <v>1163.7325630914377</v>
      </c>
      <c r="F225" s="8">
        <f t="shared" si="48"/>
        <v>1011.9413592099459</v>
      </c>
      <c r="G225" s="8">
        <f t="shared" si="42"/>
        <v>1000.1262524582922</v>
      </c>
      <c r="H225" s="8">
        <f t="shared" si="43"/>
        <v>1000</v>
      </c>
      <c r="I225" s="4">
        <f t="shared" si="44"/>
        <v>2971599.2029256085</v>
      </c>
      <c r="J225" s="7">
        <f t="shared" si="45"/>
        <v>2.9715992029256086</v>
      </c>
      <c r="K225" s="7">
        <f t="shared" si="38"/>
        <v>17.09540990104217</v>
      </c>
      <c r="L225" s="8">
        <f t="shared" si="49"/>
        <v>18</v>
      </c>
      <c r="M225" s="8">
        <f t="shared" si="50"/>
        <v>50.80070643562347</v>
      </c>
      <c r="N225" s="4">
        <f t="shared" si="39"/>
        <v>1545188154.083547</v>
      </c>
      <c r="O225" s="4">
        <f t="shared" si="40"/>
        <v>2852944177622.203</v>
      </c>
      <c r="P225" s="7">
        <f t="shared" si="51"/>
        <v>47.549069627036715</v>
      </c>
      <c r="Q225" s="7">
        <f t="shared" si="41"/>
        <v>1163.1665447769583</v>
      </c>
    </row>
    <row r="226" spans="2:17" ht="12.75">
      <c r="B226" s="8">
        <f t="shared" si="52"/>
        <v>5596.666666666673</v>
      </c>
      <c r="C226">
        <f t="shared" si="46"/>
        <v>184.0000000000002</v>
      </c>
      <c r="D226" s="7">
        <f t="shared" si="47"/>
        <v>15.33333333333335</v>
      </c>
      <c r="E226" s="8">
        <f t="shared" si="37"/>
        <v>1163.1665447769583</v>
      </c>
      <c r="F226" s="8">
        <f t="shared" si="48"/>
        <v>1011.4491693712681</v>
      </c>
      <c r="G226" s="8">
        <f t="shared" si="42"/>
        <v>1000.1161033374337</v>
      </c>
      <c r="H226" s="8">
        <f t="shared" si="43"/>
        <v>1000</v>
      </c>
      <c r="I226" s="4">
        <f t="shared" si="44"/>
        <v>2849650.2583719688</v>
      </c>
      <c r="J226" s="7">
        <f t="shared" si="45"/>
        <v>2.8496502583719687</v>
      </c>
      <c r="K226" s="7">
        <f t="shared" si="38"/>
        <v>17.09540990104217</v>
      </c>
      <c r="L226" s="8">
        <f t="shared" si="49"/>
        <v>18</v>
      </c>
      <c r="M226" s="8">
        <f t="shared" si="50"/>
        <v>48.71593924147953</v>
      </c>
      <c r="N226" s="4">
        <f t="shared" si="39"/>
        <v>1481776485.2616692</v>
      </c>
      <c r="O226" s="4">
        <f t="shared" si="40"/>
        <v>2854425954107.465</v>
      </c>
      <c r="P226" s="7">
        <f t="shared" si="51"/>
        <v>47.573765901791084</v>
      </c>
      <c r="Q226" s="7">
        <f t="shared" si="41"/>
        <v>1162.6237501992387</v>
      </c>
    </row>
    <row r="227" spans="2:17" ht="12.75">
      <c r="B227" s="8">
        <f t="shared" si="52"/>
        <v>5627.08333333334</v>
      </c>
      <c r="C227">
        <f t="shared" si="46"/>
        <v>185.00000000000023</v>
      </c>
      <c r="D227" s="7">
        <f t="shared" si="47"/>
        <v>15.416666666666686</v>
      </c>
      <c r="E227" s="8">
        <f t="shared" si="37"/>
        <v>1162.6237501992387</v>
      </c>
      <c r="F227" s="8">
        <f t="shared" si="48"/>
        <v>1010.9771740862946</v>
      </c>
      <c r="G227" s="8">
        <f t="shared" si="42"/>
        <v>1000.1067666640486</v>
      </c>
      <c r="H227" s="8">
        <f t="shared" si="43"/>
        <v>1000</v>
      </c>
      <c r="I227" s="4">
        <f t="shared" si="44"/>
        <v>2732662.7245365405</v>
      </c>
      <c r="J227" s="7">
        <f t="shared" si="45"/>
        <v>2.7326627245365405</v>
      </c>
      <c r="K227" s="7">
        <f t="shared" si="38"/>
        <v>17.09540990104217</v>
      </c>
      <c r="L227" s="8">
        <f t="shared" si="49"/>
        <v>18</v>
      </c>
      <c r="M227" s="8">
        <f t="shared" si="50"/>
        <v>46.715989397250844</v>
      </c>
      <c r="N227" s="4">
        <f t="shared" si="39"/>
        <v>1420944677.4997132</v>
      </c>
      <c r="O227" s="4">
        <f t="shared" si="40"/>
        <v>2855846898784.9644</v>
      </c>
      <c r="P227" s="7">
        <f t="shared" si="51"/>
        <v>47.597448313082744</v>
      </c>
      <c r="Q227" s="7">
        <f t="shared" si="41"/>
        <v>1162.1032348885012</v>
      </c>
    </row>
    <row r="228" spans="2:17" ht="12.75">
      <c r="B228" s="8">
        <f t="shared" si="52"/>
        <v>5657.500000000007</v>
      </c>
      <c r="C228">
        <f t="shared" si="46"/>
        <v>186.00000000000023</v>
      </c>
      <c r="D228" s="7">
        <f t="shared" si="47"/>
        <v>15.50000000000002</v>
      </c>
      <c r="E228" s="8">
        <f t="shared" si="37"/>
        <v>1162.1032348885012</v>
      </c>
      <c r="F228" s="8">
        <f t="shared" si="48"/>
        <v>1010.5245520769577</v>
      </c>
      <c r="G228" s="8">
        <f t="shared" si="42"/>
        <v>1000.098177800022</v>
      </c>
      <c r="H228" s="8">
        <f t="shared" si="43"/>
        <v>1000</v>
      </c>
      <c r="I228" s="4">
        <f t="shared" si="44"/>
        <v>2620438.138926464</v>
      </c>
      <c r="J228" s="7">
        <f t="shared" si="45"/>
        <v>2.620438138926464</v>
      </c>
      <c r="K228" s="7">
        <f t="shared" si="38"/>
        <v>17.09540990104217</v>
      </c>
      <c r="L228" s="8">
        <f t="shared" si="49"/>
        <v>18</v>
      </c>
      <c r="M228" s="8">
        <f t="shared" si="50"/>
        <v>44.79746410527199</v>
      </c>
      <c r="N228" s="4">
        <f t="shared" si="39"/>
        <v>1362589533.2020233</v>
      </c>
      <c r="O228" s="4">
        <f t="shared" si="40"/>
        <v>2857209488318.1665</v>
      </c>
      <c r="P228" s="7">
        <f t="shared" si="51"/>
        <v>47.62015813863611</v>
      </c>
      <c r="Q228" s="7">
        <f t="shared" si="41"/>
        <v>1161.6040921247277</v>
      </c>
    </row>
    <row r="229" spans="2:17" ht="12.75">
      <c r="B229" s="8">
        <f t="shared" si="52"/>
        <v>5687.916666666674</v>
      </c>
      <c r="C229">
        <f t="shared" si="46"/>
        <v>187.00000000000026</v>
      </c>
      <c r="D229" s="7">
        <f t="shared" si="47"/>
        <v>15.583333333333355</v>
      </c>
      <c r="E229" s="8">
        <f t="shared" si="37"/>
        <v>1161.6040921247277</v>
      </c>
      <c r="F229" s="8">
        <f t="shared" si="48"/>
        <v>1010.0905148910676</v>
      </c>
      <c r="G229" s="8">
        <f t="shared" si="42"/>
        <v>1000.0902772033897</v>
      </c>
      <c r="H229" s="8">
        <f t="shared" si="43"/>
        <v>1000</v>
      </c>
      <c r="I229" s="4">
        <f t="shared" si="44"/>
        <v>2512785.7145186514</v>
      </c>
      <c r="J229" s="7">
        <f t="shared" si="45"/>
        <v>2.5127857145186514</v>
      </c>
      <c r="K229" s="7">
        <f t="shared" si="38"/>
        <v>17.09540990104217</v>
      </c>
      <c r="L229" s="8">
        <f t="shared" si="49"/>
        <v>18</v>
      </c>
      <c r="M229" s="8">
        <f t="shared" si="50"/>
        <v>42.957101783179475</v>
      </c>
      <c r="N229" s="4">
        <f t="shared" si="39"/>
        <v>1306611845.9050424</v>
      </c>
      <c r="O229" s="4">
        <f t="shared" si="40"/>
        <v>2858516100164.072</v>
      </c>
      <c r="P229" s="7">
        <f t="shared" si="51"/>
        <v>47.641935002734535</v>
      </c>
      <c r="Q229" s="7">
        <f t="shared" si="41"/>
        <v>1161.125451480232</v>
      </c>
    </row>
    <row r="230" spans="2:17" ht="12.75">
      <c r="B230" s="8">
        <f t="shared" si="52"/>
        <v>5718.333333333341</v>
      </c>
      <c r="C230">
        <f t="shared" si="46"/>
        <v>188.00000000000026</v>
      </c>
      <c r="D230" s="7">
        <f t="shared" si="47"/>
        <v>15.666666666666687</v>
      </c>
      <c r="E230" s="8">
        <f t="shared" si="37"/>
        <v>1161.125451480232</v>
      </c>
      <c r="F230" s="8">
        <f t="shared" si="48"/>
        <v>1009.6743056349844</v>
      </c>
      <c r="G230" s="8">
        <f t="shared" si="42"/>
        <v>1000.0830100319281</v>
      </c>
      <c r="H230" s="8">
        <f t="shared" si="43"/>
        <v>1000</v>
      </c>
      <c r="I230" s="4">
        <f t="shared" si="44"/>
        <v>2409522.063120784</v>
      </c>
      <c r="J230" s="7">
        <f t="shared" si="45"/>
        <v>2.4095220631207837</v>
      </c>
      <c r="K230" s="7">
        <f t="shared" si="38"/>
        <v>17.09540990104217</v>
      </c>
      <c r="L230" s="8">
        <f t="shared" si="49"/>
        <v>18</v>
      </c>
      <c r="M230" s="8">
        <f t="shared" si="50"/>
        <v>41.19176733465461</v>
      </c>
      <c r="N230" s="4">
        <f t="shared" si="39"/>
        <v>1252916256.4290776</v>
      </c>
      <c r="O230" s="4">
        <f t="shared" si="40"/>
        <v>2859769016420.501</v>
      </c>
      <c r="P230" s="7">
        <f t="shared" si="51"/>
        <v>47.662816940341685</v>
      </c>
      <c r="Q230" s="7">
        <f t="shared" si="41"/>
        <v>1160.6664774144494</v>
      </c>
    </row>
    <row r="231" spans="2:17" ht="12.75">
      <c r="B231" s="8">
        <f t="shared" si="52"/>
        <v>5748.750000000008</v>
      </c>
      <c r="C231">
        <f t="shared" si="46"/>
        <v>189.00000000000026</v>
      </c>
      <c r="D231" s="7">
        <f t="shared" si="47"/>
        <v>15.750000000000021</v>
      </c>
      <c r="E231" s="8">
        <f t="shared" si="37"/>
        <v>1160.6664774144494</v>
      </c>
      <c r="F231" s="8">
        <f t="shared" si="48"/>
        <v>1009.2751977516953</v>
      </c>
      <c r="G231" s="8">
        <f t="shared" si="42"/>
        <v>1000.0763257769588</v>
      </c>
      <c r="H231" s="8">
        <f t="shared" si="43"/>
        <v>1000</v>
      </c>
      <c r="I231" s="4">
        <f t="shared" si="44"/>
        <v>2310470.927147707</v>
      </c>
      <c r="J231" s="7">
        <f t="shared" si="45"/>
        <v>2.310470927147707</v>
      </c>
      <c r="K231" s="7">
        <f t="shared" si="38"/>
        <v>17.09540990104217</v>
      </c>
      <c r="L231" s="8">
        <f t="shared" si="49"/>
        <v>18</v>
      </c>
      <c r="M231" s="8">
        <f t="shared" si="50"/>
        <v>39.49844756403099</v>
      </c>
      <c r="N231" s="4">
        <f t="shared" si="39"/>
        <v>1201411113.4059427</v>
      </c>
      <c r="O231" s="4">
        <f t="shared" si="40"/>
        <v>2860970427533.9067</v>
      </c>
      <c r="P231" s="7">
        <f t="shared" si="51"/>
        <v>47.68284045889845</v>
      </c>
      <c r="Q231" s="7">
        <f t="shared" si="41"/>
        <v>1160.226367919558</v>
      </c>
    </row>
    <row r="232" spans="2:17" ht="12.75">
      <c r="B232" s="8">
        <f t="shared" si="52"/>
        <v>5779.166666666675</v>
      </c>
      <c r="C232">
        <f t="shared" si="46"/>
        <v>190.00000000000028</v>
      </c>
      <c r="D232" s="7">
        <f t="shared" si="47"/>
        <v>15.833333333333357</v>
      </c>
      <c r="E232" s="8">
        <f aca="true" t="shared" si="53" ref="E232:E295">Q231</f>
        <v>1160.226367919558</v>
      </c>
      <c r="F232" s="8">
        <f t="shared" si="48"/>
        <v>1008.892493843094</v>
      </c>
      <c r="G232" s="8">
        <f t="shared" si="42"/>
        <v>1000.0701779251389</v>
      </c>
      <c r="H232" s="8">
        <f t="shared" si="43"/>
        <v>1000</v>
      </c>
      <c r="I232" s="4">
        <f t="shared" si="44"/>
        <v>2215462.9197148276</v>
      </c>
      <c r="J232" s="7">
        <f t="shared" si="45"/>
        <v>2.2154629197148274</v>
      </c>
      <c r="K232" s="7">
        <f aca="true" t="shared" si="54" ref="K232:K295">IF(D232&lt;=$B$36,$B$35/I232,K231)</f>
        <v>17.09540990104217</v>
      </c>
      <c r="L232" s="8">
        <f t="shared" si="49"/>
        <v>18</v>
      </c>
      <c r="M232" s="8">
        <f t="shared" si="50"/>
        <v>37.874246733084654</v>
      </c>
      <c r="N232" s="4">
        <f aca="true" t="shared" si="55" ref="N232:N295">I232*K232*$B$37</f>
        <v>1152008338.131325</v>
      </c>
      <c r="O232" s="4">
        <f aca="true" t="shared" si="56" ref="O232:O295">O231+N232</f>
        <v>2862122435872.038</v>
      </c>
      <c r="P232" s="7">
        <f t="shared" si="51"/>
        <v>47.7020405978673</v>
      </c>
      <c r="Q232" s="7">
        <f aca="true" t="shared" si="57" ref="Q232:Q295">(-(1-$B$17*$B$7)+((1-$B$17*$B$7)^2+4*$B$17*$B$7*(1-O232/$B$12))^0.5)/(2*$B$17)</f>
        <v>1159.8043532151585</v>
      </c>
    </row>
    <row r="233" spans="2:17" ht="12.75">
      <c r="B233" s="8">
        <f t="shared" si="52"/>
        <v>5809.583333333342</v>
      </c>
      <c r="C233">
        <f t="shared" si="46"/>
        <v>191.00000000000028</v>
      </c>
      <c r="D233" s="7">
        <f t="shared" si="47"/>
        <v>15.916666666666691</v>
      </c>
      <c r="E233" s="8">
        <f t="shared" si="53"/>
        <v>1159.8043532151585</v>
      </c>
      <c r="F233" s="8">
        <f t="shared" si="48"/>
        <v>1008.5255245349205</v>
      </c>
      <c r="G233" s="8">
        <f t="shared" si="42"/>
        <v>1000.0645236461582</v>
      </c>
      <c r="H233" s="8">
        <f t="shared" si="43"/>
        <v>1000</v>
      </c>
      <c r="I233" s="4">
        <f t="shared" si="44"/>
        <v>2124335.272852389</v>
      </c>
      <c r="J233" s="7">
        <f t="shared" si="45"/>
        <v>2.124335272852389</v>
      </c>
      <c r="K233" s="7">
        <f t="shared" si="54"/>
        <v>17.09540990104217</v>
      </c>
      <c r="L233" s="8">
        <f t="shared" si="49"/>
        <v>18</v>
      </c>
      <c r="M233" s="8">
        <f t="shared" si="50"/>
        <v>36.31638225665385</v>
      </c>
      <c r="N233" s="4">
        <f t="shared" si="55"/>
        <v>1104623293.639888</v>
      </c>
      <c r="O233" s="4">
        <f t="shared" si="56"/>
        <v>2863227059165.6777</v>
      </c>
      <c r="P233" s="7">
        <f t="shared" si="51"/>
        <v>47.72045098609463</v>
      </c>
      <c r="Q233" s="7">
        <f t="shared" si="57"/>
        <v>1159.399694490847</v>
      </c>
    </row>
    <row r="234" spans="2:17" ht="12.75">
      <c r="B234" s="8">
        <f t="shared" si="52"/>
        <v>5840.000000000009</v>
      </c>
      <c r="C234">
        <f t="shared" si="46"/>
        <v>192.00000000000028</v>
      </c>
      <c r="D234" s="7">
        <f t="shared" si="47"/>
        <v>16.000000000000025</v>
      </c>
      <c r="E234" s="8">
        <f t="shared" si="53"/>
        <v>1159.399694490847</v>
      </c>
      <c r="F234" s="8">
        <f t="shared" si="48"/>
        <v>1008.1736473833453</v>
      </c>
      <c r="G234" s="8">
        <f t="shared" si="42"/>
        <v>1000.0593235044188</v>
      </c>
      <c r="H234" s="8">
        <f t="shared" si="43"/>
        <v>1000</v>
      </c>
      <c r="I234" s="4">
        <f t="shared" si="44"/>
        <v>2036931.5937652604</v>
      </c>
      <c r="J234" s="7">
        <f t="shared" si="45"/>
        <v>2.0369315937652606</v>
      </c>
      <c r="K234" s="7">
        <f t="shared" si="54"/>
        <v>17.09540990104217</v>
      </c>
      <c r="L234" s="8">
        <f t="shared" si="49"/>
        <v>18</v>
      </c>
      <c r="M234" s="8">
        <f t="shared" si="50"/>
        <v>34.82218053580024</v>
      </c>
      <c r="N234" s="4">
        <f t="shared" si="55"/>
        <v>1059174657.963924</v>
      </c>
      <c r="O234" s="4">
        <f t="shared" si="56"/>
        <v>2864286233823.6416</v>
      </c>
      <c r="P234" s="7">
        <f t="shared" si="51"/>
        <v>47.73810389706069</v>
      </c>
      <c r="Q234" s="7">
        <f t="shared" si="57"/>
        <v>1159.0116826946758</v>
      </c>
    </row>
    <row r="235" spans="2:17" ht="12.75">
      <c r="B235" s="8">
        <f t="shared" si="52"/>
        <v>5870.416666666676</v>
      </c>
      <c r="C235">
        <f t="shared" si="46"/>
        <v>193.0000000000003</v>
      </c>
      <c r="D235" s="7">
        <f t="shared" si="47"/>
        <v>16.08333333333336</v>
      </c>
      <c r="E235" s="8">
        <f t="shared" si="53"/>
        <v>1159.0116826946758</v>
      </c>
      <c r="F235" s="8">
        <f t="shared" si="48"/>
        <v>1007.8362458214573</v>
      </c>
      <c r="G235" s="8">
        <f t="shared" si="42"/>
        <v>1000.0545411928987</v>
      </c>
      <c r="H235" s="8">
        <f t="shared" si="43"/>
        <v>1000</v>
      </c>
      <c r="I235" s="4">
        <f t="shared" si="44"/>
        <v>1953101.6288687165</v>
      </c>
      <c r="J235" s="7">
        <f t="shared" si="45"/>
        <v>1.9531016288687166</v>
      </c>
      <c r="K235" s="7">
        <f t="shared" si="54"/>
        <v>17.09540990104217</v>
      </c>
      <c r="L235" s="8">
        <f t="shared" si="49"/>
        <v>18</v>
      </c>
      <c r="M235" s="8">
        <f t="shared" si="50"/>
        <v>33.389072923903846</v>
      </c>
      <c r="N235" s="4">
        <f t="shared" si="55"/>
        <v>1015584301.4354088</v>
      </c>
      <c r="O235" s="4">
        <f t="shared" si="56"/>
        <v>2865301818125.077</v>
      </c>
      <c r="P235" s="7">
        <f t="shared" si="51"/>
        <v>47.75503030208462</v>
      </c>
      <c r="Q235" s="7">
        <f t="shared" si="57"/>
        <v>1158.6396373665941</v>
      </c>
    </row>
    <row r="236" spans="2:17" ht="12.75">
      <c r="B236" s="8">
        <f t="shared" si="52"/>
        <v>5900.833333333343</v>
      </c>
      <c r="C236">
        <f t="shared" si="46"/>
        <v>194.0000000000003</v>
      </c>
      <c r="D236" s="7">
        <f t="shared" si="47"/>
        <v>16.166666666666693</v>
      </c>
      <c r="E236" s="8">
        <f t="shared" si="53"/>
        <v>1158.6396373665941</v>
      </c>
      <c r="F236" s="8">
        <f t="shared" si="48"/>
        <v>1007.5127281448646</v>
      </c>
      <c r="G236" s="8">
        <f aca="true" t="shared" si="58" ref="G236:G299">SQRT(F236^2-$B$22*I236^2-$B$20*I236)</f>
        <v>1000.0501432875448</v>
      </c>
      <c r="H236" s="8">
        <f aca="true" t="shared" si="59" ref="H236:H299">$B$33</f>
        <v>1000</v>
      </c>
      <c r="I236" s="4">
        <f aca="true" t="shared" si="60" ref="I236:I299">(-$B$28+SQRT($B$28^2+4*$B$29*(F236^2-H236^2)))/(2*$B$29)</f>
        <v>1872701.0355586233</v>
      </c>
      <c r="J236" s="7">
        <f aca="true" t="shared" si="61" ref="J236:J299">I236/1000000</f>
        <v>1.8727010355586233</v>
      </c>
      <c r="K236" s="7">
        <f t="shared" si="54"/>
        <v>17.09540990104217</v>
      </c>
      <c r="L236" s="8">
        <f t="shared" si="49"/>
        <v>18</v>
      </c>
      <c r="M236" s="8">
        <f t="shared" si="50"/>
        <v>32.01459182498081</v>
      </c>
      <c r="N236" s="4">
        <f t="shared" si="55"/>
        <v>973777168.0098331</v>
      </c>
      <c r="O236" s="4">
        <f t="shared" si="56"/>
        <v>2866275595293.087</v>
      </c>
      <c r="P236" s="7">
        <f t="shared" si="51"/>
        <v>47.771259921551454</v>
      </c>
      <c r="Q236" s="7">
        <f t="shared" si="57"/>
        <v>1158.282905514956</v>
      </c>
    </row>
    <row r="237" spans="2:17" ht="12.75">
      <c r="B237" s="8">
        <f t="shared" si="52"/>
        <v>5931.25000000001</v>
      </c>
      <c r="C237">
        <f aca="true" t="shared" si="62" ref="C237:C300">B237/(365/12)</f>
        <v>195.0000000000003</v>
      </c>
      <c r="D237" s="7">
        <f aca="true" t="shared" si="63" ref="D237:D300">C237/12</f>
        <v>16.250000000000025</v>
      </c>
      <c r="E237" s="8">
        <f t="shared" si="53"/>
        <v>1158.282905514956</v>
      </c>
      <c r="F237" s="8">
        <f aca="true" t="shared" si="64" ref="F237:F300">E237/$B$25</f>
        <v>1007.2025265347444</v>
      </c>
      <c r="G237" s="8">
        <f t="shared" si="58"/>
        <v>1000.0460990206433</v>
      </c>
      <c r="H237" s="8">
        <f t="shared" si="59"/>
        <v>1000</v>
      </c>
      <c r="I237" s="4">
        <f t="shared" si="60"/>
        <v>1795591.1614457557</v>
      </c>
      <c r="J237" s="7">
        <f t="shared" si="61"/>
        <v>1.7955911614457558</v>
      </c>
      <c r="K237" s="7">
        <f t="shared" si="54"/>
        <v>17.09540990104217</v>
      </c>
      <c r="L237" s="8">
        <f aca="true" t="shared" si="65" ref="L237:L300">ROUNDUP(K237,0)</f>
        <v>18</v>
      </c>
      <c r="M237" s="8">
        <f aca="true" t="shared" si="66" ref="M237:M300">I237*K237/1000000</f>
        <v>30.696366919603584</v>
      </c>
      <c r="N237" s="4">
        <f t="shared" si="55"/>
        <v>933681160.4712757</v>
      </c>
      <c r="O237" s="4">
        <f t="shared" si="56"/>
        <v>2867209276453.558</v>
      </c>
      <c r="P237" s="7">
        <f aca="true" t="shared" si="67" ref="P237:P300">O237/$B$12*100</f>
        <v>47.786821274225964</v>
      </c>
      <c r="Q237" s="7">
        <f t="shared" si="57"/>
        <v>1157.9408605349063</v>
      </c>
    </row>
    <row r="238" spans="2:17" ht="12.75">
      <c r="B238" s="8">
        <f t="shared" si="52"/>
        <v>5961.666666666677</v>
      </c>
      <c r="C238">
        <f t="shared" si="62"/>
        <v>196.00000000000034</v>
      </c>
      <c r="D238" s="7">
        <f t="shared" si="63"/>
        <v>16.33333333333336</v>
      </c>
      <c r="E238" s="8">
        <f t="shared" si="53"/>
        <v>1157.9408605349063</v>
      </c>
      <c r="F238" s="8">
        <f t="shared" si="64"/>
        <v>1006.9050961173099</v>
      </c>
      <c r="G238" s="8">
        <f t="shared" si="58"/>
        <v>1000.0423800717406</v>
      </c>
      <c r="H238" s="8">
        <f t="shared" si="59"/>
        <v>1000</v>
      </c>
      <c r="I238" s="4">
        <f t="shared" si="60"/>
        <v>1721638.8309321948</v>
      </c>
      <c r="J238" s="7">
        <f t="shared" si="61"/>
        <v>1.7216388309321948</v>
      </c>
      <c r="K238" s="7">
        <f t="shared" si="54"/>
        <v>17.09540990104217</v>
      </c>
      <c r="L238" s="8">
        <f t="shared" si="65"/>
        <v>18</v>
      </c>
      <c r="M238" s="8">
        <f t="shared" si="66"/>
        <v>29.43212151633691</v>
      </c>
      <c r="N238" s="4">
        <f t="shared" si="55"/>
        <v>895227029.4552478</v>
      </c>
      <c r="O238" s="4">
        <f t="shared" si="56"/>
        <v>2868104503483.013</v>
      </c>
      <c r="P238" s="7">
        <f t="shared" si="67"/>
        <v>47.801741724716884</v>
      </c>
      <c r="Q238" s="7">
        <f t="shared" si="57"/>
        <v>1157.6129011673013</v>
      </c>
    </row>
    <row r="239" spans="2:17" ht="12.75">
      <c r="B239" s="8">
        <f t="shared" si="52"/>
        <v>5992.083333333344</v>
      </c>
      <c r="C239">
        <f t="shared" si="62"/>
        <v>197.00000000000034</v>
      </c>
      <c r="D239" s="7">
        <f t="shared" si="63"/>
        <v>16.416666666666696</v>
      </c>
      <c r="E239" s="8">
        <f t="shared" si="53"/>
        <v>1157.6129011673013</v>
      </c>
      <c r="F239" s="8">
        <f t="shared" si="64"/>
        <v>1006.6199140585229</v>
      </c>
      <c r="G239" s="8">
        <f t="shared" si="58"/>
        <v>1000.0389603747835</v>
      </c>
      <c r="H239" s="8">
        <f t="shared" si="59"/>
        <v>1000</v>
      </c>
      <c r="I239" s="4">
        <f t="shared" si="60"/>
        <v>1650716.138963771</v>
      </c>
      <c r="J239" s="7">
        <f t="shared" si="61"/>
        <v>1.650716138963771</v>
      </c>
      <c r="K239" s="7">
        <f t="shared" si="54"/>
        <v>17.09540990104217</v>
      </c>
      <c r="L239" s="8">
        <f t="shared" si="65"/>
        <v>18</v>
      </c>
      <c r="M239" s="8">
        <f t="shared" si="66"/>
        <v>28.219669025851353</v>
      </c>
      <c r="N239" s="4">
        <f t="shared" si="55"/>
        <v>858348266.2029787</v>
      </c>
      <c r="O239" s="4">
        <f t="shared" si="56"/>
        <v>2868962851749.2163</v>
      </c>
      <c r="P239" s="7">
        <f t="shared" si="67"/>
        <v>47.81604752915361</v>
      </c>
      <c r="Q239" s="7">
        <f t="shared" si="57"/>
        <v>1157.2984504966687</v>
      </c>
    </row>
    <row r="240" spans="2:17" ht="12.75">
      <c r="B240" s="8">
        <f t="shared" si="52"/>
        <v>6022.500000000011</v>
      </c>
      <c r="C240">
        <f t="shared" si="62"/>
        <v>198.00000000000034</v>
      </c>
      <c r="D240" s="7">
        <f t="shared" si="63"/>
        <v>16.50000000000003</v>
      </c>
      <c r="E240" s="8">
        <f t="shared" si="53"/>
        <v>1157.2984504966687</v>
      </c>
      <c r="F240" s="8">
        <f t="shared" si="64"/>
        <v>1006.3464786927555</v>
      </c>
      <c r="G240" s="8">
        <f t="shared" si="58"/>
        <v>1000.0358159402515</v>
      </c>
      <c r="H240" s="8">
        <f t="shared" si="59"/>
        <v>1000</v>
      </c>
      <c r="I240" s="4">
        <f t="shared" si="60"/>
        <v>1582700.2517530066</v>
      </c>
      <c r="J240" s="7">
        <f t="shared" si="61"/>
        <v>1.5827002517530067</v>
      </c>
      <c r="K240" s="7">
        <f t="shared" si="54"/>
        <v>17.09540990104217</v>
      </c>
      <c r="L240" s="8">
        <f t="shared" si="65"/>
        <v>18</v>
      </c>
      <c r="M240" s="8">
        <f t="shared" si="66"/>
        <v>27.056909554200285</v>
      </c>
      <c r="N240" s="4">
        <f t="shared" si="55"/>
        <v>822980998.9402586</v>
      </c>
      <c r="O240" s="4">
        <f t="shared" si="56"/>
        <v>2869785832748.1567</v>
      </c>
      <c r="P240" s="7">
        <f t="shared" si="67"/>
        <v>47.829763879135946</v>
      </c>
      <c r="Q240" s="7">
        <f t="shared" si="57"/>
        <v>1156.9969549869513</v>
      </c>
    </row>
    <row r="241" spans="2:17" ht="12.75">
      <c r="B241" s="8">
        <f t="shared" si="52"/>
        <v>6052.916666666678</v>
      </c>
      <c r="C241">
        <f t="shared" si="62"/>
        <v>199.00000000000037</v>
      </c>
      <c r="D241" s="7">
        <f t="shared" si="63"/>
        <v>16.583333333333364</v>
      </c>
      <c r="E241" s="8">
        <f t="shared" si="53"/>
        <v>1156.9969549869513</v>
      </c>
      <c r="F241" s="8">
        <f t="shared" si="64"/>
        <v>1006.0843086843056</v>
      </c>
      <c r="G241" s="8">
        <f t="shared" si="58"/>
        <v>1000.0329246911338</v>
      </c>
      <c r="H241" s="8">
        <f t="shared" si="59"/>
        <v>1000</v>
      </c>
      <c r="I241" s="4">
        <f t="shared" si="60"/>
        <v>1517473.2143092828</v>
      </c>
      <c r="J241" s="7">
        <f t="shared" si="61"/>
        <v>1.5174732143092828</v>
      </c>
      <c r="K241" s="7">
        <f t="shared" si="54"/>
        <v>17.09540990104217</v>
      </c>
      <c r="L241" s="8">
        <f t="shared" si="65"/>
        <v>18</v>
      </c>
      <c r="M241" s="8">
        <f t="shared" si="66"/>
        <v>25.9418266124692</v>
      </c>
      <c r="N241" s="4">
        <f t="shared" si="55"/>
        <v>789063892.7959383</v>
      </c>
      <c r="O241" s="4">
        <f t="shared" si="56"/>
        <v>2870574896640.9526</v>
      </c>
      <c r="P241" s="7">
        <f t="shared" si="67"/>
        <v>47.84291494401588</v>
      </c>
      <c r="Q241" s="7">
        <f t="shared" si="57"/>
        <v>1156.707883553871</v>
      </c>
    </row>
    <row r="242" spans="2:17" ht="12.75">
      <c r="B242" s="8">
        <f t="shared" si="52"/>
        <v>6083.333333333345</v>
      </c>
      <c r="C242">
        <f t="shared" si="62"/>
        <v>200.00000000000037</v>
      </c>
      <c r="D242" s="7">
        <f t="shared" si="63"/>
        <v>16.666666666666696</v>
      </c>
      <c r="E242" s="8">
        <f t="shared" si="53"/>
        <v>1156.707883553871</v>
      </c>
      <c r="F242" s="8">
        <f t="shared" si="64"/>
        <v>1005.8329422207574</v>
      </c>
      <c r="G242" s="8">
        <f t="shared" si="58"/>
        <v>1000.0302663117025</v>
      </c>
      <c r="H242" s="8">
        <f t="shared" si="59"/>
        <v>1000</v>
      </c>
      <c r="I242" s="4">
        <f t="shared" si="60"/>
        <v>1454921.7646263707</v>
      </c>
      <c r="J242" s="7">
        <f t="shared" si="61"/>
        <v>1.4549217646263708</v>
      </c>
      <c r="K242" s="7">
        <f t="shared" si="54"/>
        <v>17.09540990104217</v>
      </c>
      <c r="L242" s="8">
        <f t="shared" si="65"/>
        <v>18</v>
      </c>
      <c r="M242" s="8">
        <f t="shared" si="66"/>
        <v>24.872483940235405</v>
      </c>
      <c r="N242" s="4">
        <f t="shared" si="55"/>
        <v>756538053.1821603</v>
      </c>
      <c r="O242" s="4">
        <f t="shared" si="56"/>
        <v>2871331434694.135</v>
      </c>
      <c r="P242" s="7">
        <f t="shared" si="67"/>
        <v>47.855523911568916</v>
      </c>
      <c r="Q242" s="7">
        <f t="shared" si="57"/>
        <v>1156.4307266724836</v>
      </c>
    </row>
    <row r="243" spans="2:17" ht="12.75">
      <c r="B243" s="8">
        <f t="shared" si="52"/>
        <v>6113.750000000012</v>
      </c>
      <c r="C243">
        <f t="shared" si="62"/>
        <v>201.00000000000037</v>
      </c>
      <c r="D243" s="7">
        <f t="shared" si="63"/>
        <v>16.750000000000032</v>
      </c>
      <c r="E243" s="8">
        <f t="shared" si="53"/>
        <v>1156.4307266724836</v>
      </c>
      <c r="F243" s="8">
        <f t="shared" si="64"/>
        <v>1005.5919362369424</v>
      </c>
      <c r="G243" s="8">
        <f t="shared" si="58"/>
        <v>1000.0278221080964</v>
      </c>
      <c r="H243" s="8">
        <f t="shared" si="59"/>
        <v>1000</v>
      </c>
      <c r="I243" s="4">
        <f t="shared" si="60"/>
        <v>1394937.1543125503</v>
      </c>
      <c r="J243" s="7">
        <f t="shared" si="61"/>
        <v>1.3949371543125504</v>
      </c>
      <c r="K243" s="7">
        <f t="shared" si="54"/>
        <v>17.09540990104217</v>
      </c>
      <c r="L243" s="8">
        <f t="shared" si="65"/>
        <v>18</v>
      </c>
      <c r="M243" s="8">
        <f t="shared" si="66"/>
        <v>23.847022439166363</v>
      </c>
      <c r="N243" s="4">
        <f t="shared" si="55"/>
        <v>725346932.5246435</v>
      </c>
      <c r="O243" s="4">
        <f t="shared" si="56"/>
        <v>2872056781626.659</v>
      </c>
      <c r="P243" s="7">
        <f t="shared" si="67"/>
        <v>47.86761302711099</v>
      </c>
      <c r="Q243" s="7">
        <f t="shared" si="57"/>
        <v>1156.1649955186922</v>
      </c>
    </row>
    <row r="244" spans="2:17" ht="12.75">
      <c r="B244" s="8">
        <f t="shared" si="52"/>
        <v>6144.166666666679</v>
      </c>
      <c r="C244">
        <f t="shared" si="62"/>
        <v>202.0000000000004</v>
      </c>
      <c r="D244" s="7">
        <f t="shared" si="63"/>
        <v>16.833333333333368</v>
      </c>
      <c r="E244" s="8">
        <f t="shared" si="53"/>
        <v>1156.1649955186922</v>
      </c>
      <c r="F244" s="8">
        <f t="shared" si="64"/>
        <v>1005.3608656684281</v>
      </c>
      <c r="G244" s="8">
        <f t="shared" si="58"/>
        <v>1000.0255748798124</v>
      </c>
      <c r="H244" s="8">
        <f t="shared" si="59"/>
        <v>1000</v>
      </c>
      <c r="I244" s="4">
        <f t="shared" si="60"/>
        <v>1337414.9754839733</v>
      </c>
      <c r="J244" s="7">
        <f t="shared" si="61"/>
        <v>1.3374149754839733</v>
      </c>
      <c r="K244" s="7">
        <f t="shared" si="54"/>
        <v>17.09540990104217</v>
      </c>
      <c r="L244" s="8">
        <f t="shared" si="65"/>
        <v>18</v>
      </c>
      <c r="M244" s="8">
        <f t="shared" si="66"/>
        <v>22.863657213690786</v>
      </c>
      <c r="N244" s="4">
        <f t="shared" si="55"/>
        <v>695436240.2497615</v>
      </c>
      <c r="O244" s="4">
        <f t="shared" si="56"/>
        <v>2872752217866.909</v>
      </c>
      <c r="P244" s="7">
        <f t="shared" si="67"/>
        <v>47.87920363111515</v>
      </c>
      <c r="Q244" s="7">
        <f t="shared" si="57"/>
        <v>1155.9102211437762</v>
      </c>
    </row>
    <row r="245" spans="2:17" ht="12.75">
      <c r="B245" s="8">
        <f t="shared" si="52"/>
        <v>6174.583333333346</v>
      </c>
      <c r="C245">
        <f t="shared" si="62"/>
        <v>203.0000000000004</v>
      </c>
      <c r="D245" s="7">
        <f t="shared" si="63"/>
        <v>16.9166666666667</v>
      </c>
      <c r="E245" s="8">
        <f t="shared" si="53"/>
        <v>1155.9102211437762</v>
      </c>
      <c r="F245" s="8">
        <f t="shared" si="64"/>
        <v>1005.1393227337185</v>
      </c>
      <c r="G245" s="8">
        <f t="shared" si="58"/>
        <v>1000.0235088012672</v>
      </c>
      <c r="H245" s="8">
        <f t="shared" si="59"/>
        <v>1000</v>
      </c>
      <c r="I245" s="4">
        <f t="shared" si="60"/>
        <v>1282254.9938000087</v>
      </c>
      <c r="J245" s="7">
        <f t="shared" si="61"/>
        <v>1.2822549938000087</v>
      </c>
      <c r="K245" s="7">
        <f t="shared" si="54"/>
        <v>17.09540990104217</v>
      </c>
      <c r="L245" s="8">
        <f t="shared" si="65"/>
        <v>18</v>
      </c>
      <c r="M245" s="8">
        <f t="shared" si="66"/>
        <v>21.920674716669435</v>
      </c>
      <c r="N245" s="4">
        <f t="shared" si="55"/>
        <v>666753855.9653621</v>
      </c>
      <c r="O245" s="4">
        <f t="shared" si="56"/>
        <v>2873418971722.8745</v>
      </c>
      <c r="P245" s="7">
        <f t="shared" si="67"/>
        <v>47.890316195381246</v>
      </c>
      <c r="Q245" s="7">
        <f t="shared" si="57"/>
        <v>1155.665953680549</v>
      </c>
    </row>
    <row r="246" spans="2:17" ht="12.75">
      <c r="B246" s="8">
        <f t="shared" si="52"/>
        <v>6205.000000000013</v>
      </c>
      <c r="C246">
        <f t="shared" si="62"/>
        <v>204.0000000000004</v>
      </c>
      <c r="D246" s="7">
        <f t="shared" si="63"/>
        <v>17.000000000000032</v>
      </c>
      <c r="E246" s="8">
        <f t="shared" si="53"/>
        <v>1155.665953680549</v>
      </c>
      <c r="F246" s="8">
        <f t="shared" si="64"/>
        <v>1004.9269162439557</v>
      </c>
      <c r="G246" s="8">
        <f t="shared" si="58"/>
        <v>1000.0216093126508</v>
      </c>
      <c r="H246" s="8">
        <f t="shared" si="59"/>
        <v>1000</v>
      </c>
      <c r="I246" s="4">
        <f t="shared" si="60"/>
        <v>1229360.9874153028</v>
      </c>
      <c r="J246" s="7">
        <f t="shared" si="61"/>
        <v>1.2293609874153029</v>
      </c>
      <c r="K246" s="7">
        <f t="shared" si="54"/>
        <v>17.09540990104217</v>
      </c>
      <c r="L246" s="8">
        <f t="shared" si="65"/>
        <v>18</v>
      </c>
      <c r="M246" s="8">
        <f t="shared" si="66"/>
        <v>21.016429996214548</v>
      </c>
      <c r="N246" s="4">
        <f t="shared" si="55"/>
        <v>639249745.7181925</v>
      </c>
      <c r="O246" s="4">
        <f t="shared" si="56"/>
        <v>2874058221468.593</v>
      </c>
      <c r="P246" s="7">
        <f t="shared" si="67"/>
        <v>47.90097035780988</v>
      </c>
      <c r="Q246" s="7">
        <f t="shared" si="57"/>
        <v>1155.4317615800396</v>
      </c>
    </row>
    <row r="247" spans="2:17" ht="12.75">
      <c r="B247" s="8">
        <f t="shared" si="52"/>
        <v>6235.41666666668</v>
      </c>
      <c r="C247">
        <f t="shared" si="62"/>
        <v>205.00000000000043</v>
      </c>
      <c r="D247" s="7">
        <f t="shared" si="63"/>
        <v>17.083333333333368</v>
      </c>
      <c r="E247" s="8">
        <f t="shared" si="53"/>
        <v>1155.4317615800396</v>
      </c>
      <c r="F247" s="8">
        <f t="shared" si="64"/>
        <v>1004.723270939165</v>
      </c>
      <c r="G247" s="8">
        <f t="shared" si="58"/>
        <v>1000.0198630193557</v>
      </c>
      <c r="H247" s="8">
        <f t="shared" si="59"/>
        <v>1000</v>
      </c>
      <c r="I247" s="4">
        <f t="shared" si="60"/>
        <v>1178640.5916804597</v>
      </c>
      <c r="J247" s="7">
        <f t="shared" si="61"/>
        <v>1.1786405916804596</v>
      </c>
      <c r="K247" s="7">
        <f t="shared" si="54"/>
        <v>17.09540990104217</v>
      </c>
      <c r="L247" s="8">
        <f t="shared" si="65"/>
        <v>18</v>
      </c>
      <c r="M247" s="8">
        <f t="shared" si="66"/>
        <v>20.14934404078433</v>
      </c>
      <c r="N247" s="4">
        <f t="shared" si="55"/>
        <v>612875881.2405235</v>
      </c>
      <c r="O247" s="4">
        <f t="shared" si="56"/>
        <v>2874671097349.8335</v>
      </c>
      <c r="P247" s="7">
        <f t="shared" si="67"/>
        <v>47.911184955830564</v>
      </c>
      <c r="Q247" s="7">
        <f t="shared" si="57"/>
        <v>1155.2072308777767</v>
      </c>
    </row>
    <row r="248" spans="2:17" ht="12.75">
      <c r="B248" s="8">
        <f aca="true" t="shared" si="68" ref="B248:B311">B247+$B$37</f>
        <v>6265.833333333347</v>
      </c>
      <c r="C248">
        <f t="shared" si="62"/>
        <v>206.00000000000043</v>
      </c>
      <c r="D248" s="7">
        <f t="shared" si="63"/>
        <v>17.166666666666703</v>
      </c>
      <c r="E248" s="8">
        <f t="shared" si="53"/>
        <v>1155.2072308777767</v>
      </c>
      <c r="F248" s="8">
        <f t="shared" si="64"/>
        <v>1004.5280268502407</v>
      </c>
      <c r="G248" s="8">
        <f t="shared" si="58"/>
        <v>1000.0182575993199</v>
      </c>
      <c r="H248" s="8">
        <f t="shared" si="59"/>
        <v>1000</v>
      </c>
      <c r="I248" s="4">
        <f t="shared" si="60"/>
        <v>1130005.1494572826</v>
      </c>
      <c r="J248" s="7">
        <f t="shared" si="61"/>
        <v>1.1300051494572827</v>
      </c>
      <c r="K248" s="7">
        <f t="shared" si="54"/>
        <v>17.09540990104217</v>
      </c>
      <c r="L248" s="8">
        <f t="shared" si="65"/>
        <v>18</v>
      </c>
      <c r="M248" s="8">
        <f t="shared" si="66"/>
        <v>19.31790122026067</v>
      </c>
      <c r="N248" s="4">
        <f t="shared" si="55"/>
        <v>587586162.1162621</v>
      </c>
      <c r="O248" s="4">
        <f t="shared" si="56"/>
        <v>2875258683511.9497</v>
      </c>
      <c r="P248" s="7">
        <f t="shared" si="67"/>
        <v>47.92097805853249</v>
      </c>
      <c r="Q248" s="7">
        <f t="shared" si="57"/>
        <v>1154.9919644883962</v>
      </c>
    </row>
    <row r="249" spans="2:17" ht="12.75">
      <c r="B249" s="8">
        <f t="shared" si="68"/>
        <v>6296.250000000014</v>
      </c>
      <c r="C249">
        <f t="shared" si="62"/>
        <v>207.00000000000043</v>
      </c>
      <c r="D249" s="7">
        <f t="shared" si="63"/>
        <v>17.250000000000036</v>
      </c>
      <c r="E249" s="8">
        <f t="shared" si="53"/>
        <v>1154.9919644883962</v>
      </c>
      <c r="F249" s="8">
        <f t="shared" si="64"/>
        <v>1004.340838685562</v>
      </c>
      <c r="G249" s="8">
        <f t="shared" si="58"/>
        <v>1000.0167817176665</v>
      </c>
      <c r="H249" s="8">
        <f t="shared" si="59"/>
        <v>1000</v>
      </c>
      <c r="I249" s="4">
        <f t="shared" si="60"/>
        <v>1083369.566832377</v>
      </c>
      <c r="J249" s="7">
        <f t="shared" si="61"/>
        <v>1.083369566832377</v>
      </c>
      <c r="K249" s="7">
        <f t="shared" si="54"/>
        <v>17.09540990104217</v>
      </c>
      <c r="L249" s="8">
        <f t="shared" si="65"/>
        <v>18</v>
      </c>
      <c r="M249" s="8">
        <f t="shared" si="66"/>
        <v>18.52064681931399</v>
      </c>
      <c r="N249" s="4">
        <f t="shared" si="55"/>
        <v>563336340.7541338</v>
      </c>
      <c r="O249" s="4">
        <f t="shared" si="56"/>
        <v>2875822019852.7036</v>
      </c>
      <c r="P249" s="7">
        <f t="shared" si="67"/>
        <v>47.93036699754506</v>
      </c>
      <c r="Q249" s="7">
        <f t="shared" si="57"/>
        <v>1154.7855815277762</v>
      </c>
    </row>
    <row r="250" spans="2:17" ht="12.75">
      <c r="B250" s="8">
        <f t="shared" si="68"/>
        <v>6326.666666666681</v>
      </c>
      <c r="C250">
        <f t="shared" si="62"/>
        <v>208.00000000000045</v>
      </c>
      <c r="D250" s="7">
        <f t="shared" si="63"/>
        <v>17.33333333333337</v>
      </c>
      <c r="E250" s="8">
        <f t="shared" si="53"/>
        <v>1154.7855815277762</v>
      </c>
      <c r="F250" s="8">
        <f t="shared" si="64"/>
        <v>1004.1613752415446</v>
      </c>
      <c r="G250" s="8">
        <f t="shared" si="58"/>
        <v>1000.0154249480776</v>
      </c>
      <c r="H250" s="8">
        <f t="shared" si="59"/>
        <v>1000</v>
      </c>
      <c r="I250" s="4">
        <f t="shared" si="60"/>
        <v>1038652.1741132523</v>
      </c>
      <c r="J250" s="7">
        <f t="shared" si="61"/>
        <v>1.0386521741132524</v>
      </c>
      <c r="K250" s="7">
        <f t="shared" si="54"/>
        <v>17.09540990104217</v>
      </c>
      <c r="L250" s="8">
        <f t="shared" si="65"/>
        <v>18</v>
      </c>
      <c r="M250" s="8">
        <f t="shared" si="66"/>
        <v>17.756184661074673</v>
      </c>
      <c r="N250" s="4">
        <f t="shared" si="55"/>
        <v>540083950.107688</v>
      </c>
      <c r="O250" s="4">
        <f t="shared" si="56"/>
        <v>2876362103802.8115</v>
      </c>
      <c r="P250" s="7">
        <f t="shared" si="67"/>
        <v>47.939368396713526</v>
      </c>
      <c r="Q250" s="7">
        <f t="shared" si="57"/>
        <v>1154.5877166614298</v>
      </c>
    </row>
    <row r="251" spans="2:17" ht="12.75">
      <c r="B251" s="8">
        <f t="shared" si="68"/>
        <v>6357.083333333348</v>
      </c>
      <c r="C251">
        <f t="shared" si="62"/>
        <v>209.00000000000045</v>
      </c>
      <c r="D251" s="7">
        <f t="shared" si="63"/>
        <v>17.416666666666703</v>
      </c>
      <c r="E251" s="8">
        <f t="shared" si="53"/>
        <v>1154.5877166614298</v>
      </c>
      <c r="F251" s="8">
        <f t="shared" si="64"/>
        <v>1003.989318836026</v>
      </c>
      <c r="G251" s="8">
        <f t="shared" si="58"/>
        <v>1000.014177700375</v>
      </c>
      <c r="H251" s="8">
        <f t="shared" si="59"/>
        <v>1000</v>
      </c>
      <c r="I251" s="4">
        <f t="shared" si="60"/>
        <v>995774.5918837765</v>
      </c>
      <c r="J251" s="7">
        <f t="shared" si="61"/>
        <v>0.9957745918837765</v>
      </c>
      <c r="K251" s="7">
        <f t="shared" si="54"/>
        <v>17.09540990104217</v>
      </c>
      <c r="L251" s="8">
        <f t="shared" si="65"/>
        <v>18</v>
      </c>
      <c r="M251" s="8">
        <f t="shared" si="66"/>
        <v>17.02317481729614</v>
      </c>
      <c r="N251" s="4">
        <f t="shared" si="55"/>
        <v>517788234.0260909</v>
      </c>
      <c r="O251" s="4">
        <f t="shared" si="56"/>
        <v>2876879892036.8374</v>
      </c>
      <c r="P251" s="7">
        <f t="shared" si="67"/>
        <v>47.94799820061396</v>
      </c>
      <c r="Q251" s="7">
        <f t="shared" si="57"/>
        <v>1154.3980194784824</v>
      </c>
    </row>
    <row r="252" spans="2:17" ht="12.75">
      <c r="B252" s="8">
        <f t="shared" si="68"/>
        <v>6387.500000000015</v>
      </c>
      <c r="C252">
        <f t="shared" si="62"/>
        <v>210.00000000000048</v>
      </c>
      <c r="D252" s="7">
        <f t="shared" si="63"/>
        <v>17.50000000000004</v>
      </c>
      <c r="E252" s="8">
        <f t="shared" si="53"/>
        <v>1154.3980194784824</v>
      </c>
      <c r="F252" s="8">
        <f t="shared" si="64"/>
        <v>1003.8243647638978</v>
      </c>
      <c r="G252" s="8">
        <f t="shared" si="58"/>
        <v>1000.0130311538256</v>
      </c>
      <c r="H252" s="8">
        <f t="shared" si="59"/>
        <v>1000</v>
      </c>
      <c r="I252" s="4">
        <f t="shared" si="60"/>
        <v>954661.6020225974</v>
      </c>
      <c r="J252" s="7">
        <f t="shared" si="61"/>
        <v>0.9546616020225974</v>
      </c>
      <c r="K252" s="7">
        <f t="shared" si="54"/>
        <v>17.09540990104217</v>
      </c>
      <c r="L252" s="8">
        <f t="shared" si="65"/>
        <v>18</v>
      </c>
      <c r="M252" s="8">
        <f t="shared" si="66"/>
        <v>16.32033140336189</v>
      </c>
      <c r="N252" s="4">
        <f t="shared" si="55"/>
        <v>496410080.1855909</v>
      </c>
      <c r="O252" s="4">
        <f t="shared" si="56"/>
        <v>2877376302117.023</v>
      </c>
      <c r="P252" s="7">
        <f t="shared" si="67"/>
        <v>47.956271701950385</v>
      </c>
      <c r="Q252" s="7">
        <f t="shared" si="57"/>
        <v>1154.2161538901253</v>
      </c>
    </row>
    <row r="253" spans="2:17" ht="12.75">
      <c r="B253" s="8">
        <f t="shared" si="68"/>
        <v>6417.9166666666815</v>
      </c>
      <c r="C253">
        <f t="shared" si="62"/>
        <v>211.00000000000048</v>
      </c>
      <c r="D253" s="7">
        <f t="shared" si="63"/>
        <v>17.583333333333375</v>
      </c>
      <c r="E253" s="8">
        <f t="shared" si="53"/>
        <v>1154.2161538901253</v>
      </c>
      <c r="F253" s="8">
        <f t="shared" si="64"/>
        <v>1003.666220774022</v>
      </c>
      <c r="G253" s="8">
        <f t="shared" si="58"/>
        <v>1000.0119771957256</v>
      </c>
      <c r="H253" s="8">
        <f t="shared" si="59"/>
        <v>1000</v>
      </c>
      <c r="I253" s="4">
        <f t="shared" si="60"/>
        <v>915241.0234879216</v>
      </c>
      <c r="J253" s="7">
        <f t="shared" si="61"/>
        <v>0.9152410234879216</v>
      </c>
      <c r="K253" s="7">
        <f t="shared" si="54"/>
        <v>17.09540990104217</v>
      </c>
      <c r="L253" s="8">
        <f t="shared" si="65"/>
        <v>18</v>
      </c>
      <c r="M253" s="8">
        <f t="shared" si="66"/>
        <v>15.646420454775384</v>
      </c>
      <c r="N253" s="4">
        <f t="shared" si="55"/>
        <v>475911955.49941796</v>
      </c>
      <c r="O253" s="4">
        <f t="shared" si="56"/>
        <v>2877852214072.5225</v>
      </c>
      <c r="P253" s="7">
        <f t="shared" si="67"/>
        <v>47.96420356787537</v>
      </c>
      <c r="Q253" s="7">
        <f t="shared" si="57"/>
        <v>1154.0417975516423</v>
      </c>
    </row>
    <row r="254" spans="2:17" ht="12.75">
      <c r="B254" s="8">
        <f t="shared" si="68"/>
        <v>6448.3333333333485</v>
      </c>
      <c r="C254">
        <f t="shared" si="62"/>
        <v>212.00000000000048</v>
      </c>
      <c r="D254" s="7">
        <f t="shared" si="63"/>
        <v>17.666666666666707</v>
      </c>
      <c r="E254" s="8">
        <f t="shared" si="53"/>
        <v>1154.0417975516423</v>
      </c>
      <c r="F254" s="8">
        <f t="shared" si="64"/>
        <v>1003.5146065666455</v>
      </c>
      <c r="G254" s="8">
        <f t="shared" si="58"/>
        <v>1000.0110083648476</v>
      </c>
      <c r="H254" s="8">
        <f t="shared" si="59"/>
        <v>1000</v>
      </c>
      <c r="I254" s="4">
        <f t="shared" si="60"/>
        <v>877443.5927162407</v>
      </c>
      <c r="J254" s="7">
        <f t="shared" si="61"/>
        <v>0.8774435927162407</v>
      </c>
      <c r="K254" s="7">
        <f t="shared" si="54"/>
        <v>17.09540990104217</v>
      </c>
      <c r="L254" s="8">
        <f t="shared" si="65"/>
        <v>18</v>
      </c>
      <c r="M254" s="8">
        <f t="shared" si="66"/>
        <v>15.000257882527235</v>
      </c>
      <c r="N254" s="4">
        <f t="shared" si="55"/>
        <v>456257843.92687005</v>
      </c>
      <c r="O254" s="4">
        <f t="shared" si="56"/>
        <v>2878308471916.449</v>
      </c>
      <c r="P254" s="7">
        <f t="shared" si="67"/>
        <v>47.97180786527415</v>
      </c>
      <c r="Q254" s="7">
        <f t="shared" si="57"/>
        <v>1153.8746413071588</v>
      </c>
    </row>
    <row r="255" spans="2:17" ht="12.75">
      <c r="B255" s="8">
        <f t="shared" si="68"/>
        <v>6478.7500000000155</v>
      </c>
      <c r="C255">
        <f t="shared" si="62"/>
        <v>213.0000000000005</v>
      </c>
      <c r="D255" s="7">
        <f t="shared" si="63"/>
        <v>17.750000000000043</v>
      </c>
      <c r="E255" s="8">
        <f t="shared" si="53"/>
        <v>1153.8746413071588</v>
      </c>
      <c r="F255" s="8">
        <f t="shared" si="64"/>
        <v>1003.369253310573</v>
      </c>
      <c r="G255" s="8">
        <f t="shared" si="58"/>
        <v>1000.0101177993728</v>
      </c>
      <c r="H255" s="8">
        <f t="shared" si="59"/>
        <v>1000</v>
      </c>
      <c r="I255" s="4">
        <f t="shared" si="60"/>
        <v>841202.8484876597</v>
      </c>
      <c r="J255" s="7">
        <f t="shared" si="61"/>
        <v>0.8412028484876597</v>
      </c>
      <c r="K255" s="7">
        <f t="shared" si="54"/>
        <v>17.09540990104217</v>
      </c>
      <c r="L255" s="8">
        <f t="shared" si="65"/>
        <v>18</v>
      </c>
      <c r="M255" s="8">
        <f t="shared" si="66"/>
        <v>14.380707504820814</v>
      </c>
      <c r="N255" s="4">
        <f t="shared" si="55"/>
        <v>437413186.60496646</v>
      </c>
      <c r="O255" s="4">
        <f t="shared" si="56"/>
        <v>2878745885103.054</v>
      </c>
      <c r="P255" s="7">
        <f t="shared" si="67"/>
        <v>47.9790980850509</v>
      </c>
      <c r="Q255" s="7">
        <f t="shared" si="57"/>
        <v>1153.7143886563426</v>
      </c>
    </row>
    <row r="256" spans="2:17" ht="12.75">
      <c r="B256" s="8">
        <f t="shared" si="68"/>
        <v>6509.166666666682</v>
      </c>
      <c r="C256">
        <f t="shared" si="62"/>
        <v>214.0000000000005</v>
      </c>
      <c r="D256" s="7">
        <f t="shared" si="63"/>
        <v>17.833333333333375</v>
      </c>
      <c r="E256" s="8">
        <f t="shared" si="53"/>
        <v>1153.7143886563426</v>
      </c>
      <c r="F256" s="8">
        <f t="shared" si="64"/>
        <v>1003.2299031794284</v>
      </c>
      <c r="G256" s="8">
        <f t="shared" si="58"/>
        <v>1000.0092991889554</v>
      </c>
      <c r="H256" s="8">
        <f t="shared" si="59"/>
        <v>1000</v>
      </c>
      <c r="I256" s="4">
        <f t="shared" si="60"/>
        <v>806455.0211274627</v>
      </c>
      <c r="J256" s="7">
        <f t="shared" si="61"/>
        <v>0.8064550211274627</v>
      </c>
      <c r="K256" s="7">
        <f t="shared" si="54"/>
        <v>17.09540990104217</v>
      </c>
      <c r="L256" s="8">
        <f t="shared" si="65"/>
        <v>18</v>
      </c>
      <c r="M256" s="8">
        <f t="shared" si="66"/>
        <v>13.7866791529276</v>
      </c>
      <c r="N256" s="4">
        <f t="shared" si="55"/>
        <v>419344824.23488116</v>
      </c>
      <c r="O256" s="4">
        <f t="shared" si="56"/>
        <v>2879165229927.289</v>
      </c>
      <c r="P256" s="7">
        <f t="shared" si="67"/>
        <v>47.98608716545482</v>
      </c>
      <c r="Q256" s="7">
        <f t="shared" si="57"/>
        <v>1153.5607552421493</v>
      </c>
    </row>
    <row r="257" spans="2:17" ht="12.75">
      <c r="B257" s="8">
        <f t="shared" si="68"/>
        <v>6539.583333333349</v>
      </c>
      <c r="C257">
        <f t="shared" si="62"/>
        <v>215.0000000000005</v>
      </c>
      <c r="D257" s="7">
        <f t="shared" si="63"/>
        <v>17.91666666666671</v>
      </c>
      <c r="E257" s="8">
        <f t="shared" si="53"/>
        <v>1153.5607552421493</v>
      </c>
      <c r="F257" s="8">
        <f t="shared" si="64"/>
        <v>1003.0963089062169</v>
      </c>
      <c r="G257" s="8">
        <f t="shared" si="58"/>
        <v>1000.008546730595</v>
      </c>
      <c r="H257" s="8">
        <f t="shared" si="59"/>
        <v>1000</v>
      </c>
      <c r="I257" s="4">
        <f t="shared" si="60"/>
        <v>773138.9258800106</v>
      </c>
      <c r="J257" s="7">
        <f t="shared" si="61"/>
        <v>0.7731389258800105</v>
      </c>
      <c r="K257" s="7">
        <f t="shared" si="54"/>
        <v>17.09540990104217</v>
      </c>
      <c r="L257" s="8">
        <f t="shared" si="65"/>
        <v>18</v>
      </c>
      <c r="M257" s="8">
        <f t="shared" si="66"/>
        <v>13.217126848370242</v>
      </c>
      <c r="N257" s="4">
        <f t="shared" si="55"/>
        <v>402020941.63792825</v>
      </c>
      <c r="O257" s="4">
        <f t="shared" si="56"/>
        <v>2879567250868.927</v>
      </c>
      <c r="P257" s="7">
        <f t="shared" si="67"/>
        <v>47.99278751448211</v>
      </c>
      <c r="Q257" s="7">
        <f t="shared" si="57"/>
        <v>1153.4134683587786</v>
      </c>
    </row>
    <row r="258" spans="2:17" ht="12.75">
      <c r="B258" s="8">
        <f t="shared" si="68"/>
        <v>6570.000000000016</v>
      </c>
      <c r="C258">
        <f t="shared" si="62"/>
        <v>216.00000000000054</v>
      </c>
      <c r="D258" s="7">
        <f t="shared" si="63"/>
        <v>18.000000000000046</v>
      </c>
      <c r="E258" s="8">
        <f t="shared" si="53"/>
        <v>1153.4134683587786</v>
      </c>
      <c r="F258" s="8">
        <f t="shared" si="64"/>
        <v>1002.9682333554597</v>
      </c>
      <c r="G258" s="8">
        <f t="shared" si="58"/>
        <v>1000.007855088016</v>
      </c>
      <c r="H258" s="8">
        <f t="shared" si="59"/>
        <v>1000</v>
      </c>
      <c r="I258" s="4">
        <f t="shared" si="60"/>
        <v>741195.8603046815</v>
      </c>
      <c r="J258" s="7">
        <f t="shared" si="61"/>
        <v>0.7411958603046814</v>
      </c>
      <c r="K258" s="7">
        <f t="shared" si="54"/>
        <v>17.09540990104217</v>
      </c>
      <c r="L258" s="8">
        <f t="shared" si="65"/>
        <v>18</v>
      </c>
      <c r="M258" s="8">
        <f t="shared" si="66"/>
        <v>12.671047048864121</v>
      </c>
      <c r="N258" s="4">
        <f t="shared" si="55"/>
        <v>385411014.40295035</v>
      </c>
      <c r="O258" s="4">
        <f t="shared" si="56"/>
        <v>2879952661883.3296</v>
      </c>
      <c r="P258" s="7">
        <f t="shared" si="67"/>
        <v>47.999211031388825</v>
      </c>
      <c r="Q258" s="7">
        <f t="shared" si="57"/>
        <v>1153.2722664792273</v>
      </c>
    </row>
    <row r="259" spans="2:17" ht="12.75">
      <c r="B259" s="8">
        <f t="shared" si="68"/>
        <v>6600.416666666683</v>
      </c>
      <c r="C259">
        <f t="shared" si="62"/>
        <v>217.00000000000054</v>
      </c>
      <c r="D259" s="7">
        <f t="shared" si="63"/>
        <v>18.08333333333338</v>
      </c>
      <c r="E259" s="8">
        <f t="shared" si="53"/>
        <v>1153.2722664792273</v>
      </c>
      <c r="F259" s="8">
        <f t="shared" si="64"/>
        <v>1002.8454491123716</v>
      </c>
      <c r="G259" s="8">
        <f t="shared" si="58"/>
        <v>1000.0072193542812</v>
      </c>
      <c r="H259" s="8">
        <f t="shared" si="59"/>
        <v>1000</v>
      </c>
      <c r="I259" s="4">
        <f t="shared" si="60"/>
        <v>710569.5055890908</v>
      </c>
      <c r="J259" s="7">
        <f t="shared" si="61"/>
        <v>0.7105695055890907</v>
      </c>
      <c r="K259" s="7">
        <f t="shared" si="54"/>
        <v>17.09540990104217</v>
      </c>
      <c r="L259" s="8">
        <f t="shared" si="65"/>
        <v>18</v>
      </c>
      <c r="M259" s="8">
        <f t="shared" si="66"/>
        <v>12.147476961226381</v>
      </c>
      <c r="N259" s="4">
        <f t="shared" si="55"/>
        <v>369485757.5706358</v>
      </c>
      <c r="O259" s="4">
        <f t="shared" si="56"/>
        <v>2880322147640.9004</v>
      </c>
      <c r="P259" s="7">
        <f t="shared" si="67"/>
        <v>48.00536912734834</v>
      </c>
      <c r="Q259" s="7">
        <f t="shared" si="57"/>
        <v>1153.1368988015658</v>
      </c>
    </row>
    <row r="260" spans="2:17" ht="12.75">
      <c r="B260" s="8">
        <f t="shared" si="68"/>
        <v>6630.83333333335</v>
      </c>
      <c r="C260">
        <f t="shared" si="62"/>
        <v>218.00000000000054</v>
      </c>
      <c r="D260" s="7">
        <f t="shared" si="63"/>
        <v>18.16666666666671</v>
      </c>
      <c r="E260" s="8">
        <f t="shared" si="53"/>
        <v>1153.1368988015658</v>
      </c>
      <c r="F260" s="8">
        <f t="shared" si="64"/>
        <v>1002.7277380883182</v>
      </c>
      <c r="G260" s="8">
        <f t="shared" si="58"/>
        <v>1000.0066350173807</v>
      </c>
      <c r="H260" s="8">
        <f t="shared" si="59"/>
        <v>1000</v>
      </c>
      <c r="I260" s="4">
        <f t="shared" si="60"/>
        <v>681205.8316162598</v>
      </c>
      <c r="J260" s="7">
        <f t="shared" si="61"/>
        <v>0.6812058316162598</v>
      </c>
      <c r="K260" s="7">
        <f t="shared" si="54"/>
        <v>17.09540990104217</v>
      </c>
      <c r="L260" s="8">
        <f t="shared" si="65"/>
        <v>18</v>
      </c>
      <c r="M260" s="8">
        <f t="shared" si="66"/>
        <v>11.645492918460272</v>
      </c>
      <c r="N260" s="4">
        <f t="shared" si="55"/>
        <v>354217076.26983327</v>
      </c>
      <c r="O260" s="4">
        <f t="shared" si="56"/>
        <v>2880676364717.1704</v>
      </c>
      <c r="P260" s="7">
        <f t="shared" si="67"/>
        <v>48.01127274528617</v>
      </c>
      <c r="Q260" s="7">
        <f t="shared" si="57"/>
        <v>1153.0071248132133</v>
      </c>
    </row>
    <row r="261" spans="2:17" ht="12.75">
      <c r="B261" s="8">
        <f t="shared" si="68"/>
        <v>6661.250000000017</v>
      </c>
      <c r="C261">
        <f t="shared" si="62"/>
        <v>219.00000000000057</v>
      </c>
      <c r="D261" s="7">
        <f t="shared" si="63"/>
        <v>18.250000000000046</v>
      </c>
      <c r="E261" s="8">
        <f t="shared" si="53"/>
        <v>1153.0071248132133</v>
      </c>
      <c r="F261" s="8">
        <f t="shared" si="64"/>
        <v>1002.6148911419247</v>
      </c>
      <c r="G261" s="8">
        <f t="shared" si="58"/>
        <v>1000.0060979285636</v>
      </c>
      <c r="H261" s="8">
        <f t="shared" si="59"/>
        <v>1000</v>
      </c>
      <c r="I261" s="4">
        <f t="shared" si="60"/>
        <v>653053.0056526724</v>
      </c>
      <c r="J261" s="7">
        <f t="shared" si="61"/>
        <v>0.6530530056526723</v>
      </c>
      <c r="K261" s="7">
        <f t="shared" si="54"/>
        <v>17.09540990104217</v>
      </c>
      <c r="L261" s="8">
        <f t="shared" si="65"/>
        <v>18</v>
      </c>
      <c r="M261" s="8">
        <f t="shared" si="66"/>
        <v>11.164208818740043</v>
      </c>
      <c r="N261" s="4">
        <f t="shared" si="55"/>
        <v>339578018.23667634</v>
      </c>
      <c r="O261" s="4">
        <f t="shared" si="56"/>
        <v>2881015942735.407</v>
      </c>
      <c r="P261" s="7">
        <f t="shared" si="67"/>
        <v>48.01693237892346</v>
      </c>
      <c r="Q261" s="7">
        <f t="shared" si="57"/>
        <v>1152.8827138727506</v>
      </c>
    </row>
    <row r="262" spans="2:17" ht="12.75">
      <c r="B262" s="8">
        <f t="shared" si="68"/>
        <v>6691.666666666684</v>
      </c>
      <c r="C262">
        <f t="shared" si="62"/>
        <v>220.00000000000057</v>
      </c>
      <c r="D262" s="7">
        <f t="shared" si="63"/>
        <v>18.333333333333382</v>
      </c>
      <c r="E262" s="8">
        <f t="shared" si="53"/>
        <v>1152.8827138727506</v>
      </c>
      <c r="F262" s="8">
        <f t="shared" si="64"/>
        <v>1002.5067077154354</v>
      </c>
      <c r="G262" s="8">
        <f t="shared" si="58"/>
        <v>1000.0056042731961</v>
      </c>
      <c r="H262" s="8">
        <f t="shared" si="59"/>
        <v>1000</v>
      </c>
      <c r="I262" s="4">
        <f t="shared" si="60"/>
        <v>626061.3045801485</v>
      </c>
      <c r="J262" s="7">
        <f t="shared" si="61"/>
        <v>0.6260613045801485</v>
      </c>
      <c r="K262" s="7">
        <f t="shared" si="54"/>
        <v>17.09540990104217</v>
      </c>
      <c r="L262" s="8">
        <f t="shared" si="65"/>
        <v>18</v>
      </c>
      <c r="M262" s="8">
        <f t="shared" si="66"/>
        <v>10.702774624978849</v>
      </c>
      <c r="N262" s="4">
        <f t="shared" si="55"/>
        <v>325542728.17644</v>
      </c>
      <c r="O262" s="4">
        <f t="shared" si="56"/>
        <v>2881341485463.5835</v>
      </c>
      <c r="P262" s="7">
        <f t="shared" si="67"/>
        <v>48.02235809105972</v>
      </c>
      <c r="Q262" s="7">
        <f t="shared" si="57"/>
        <v>1152.7634448081985</v>
      </c>
    </row>
    <row r="263" spans="2:17" ht="12.75">
      <c r="B263" s="8">
        <f t="shared" si="68"/>
        <v>6722.083333333351</v>
      </c>
      <c r="C263">
        <f t="shared" si="62"/>
        <v>221.00000000000057</v>
      </c>
      <c r="D263" s="7">
        <f t="shared" si="63"/>
        <v>18.416666666666714</v>
      </c>
      <c r="E263" s="8">
        <f t="shared" si="53"/>
        <v>1152.7634448081985</v>
      </c>
      <c r="F263" s="8">
        <f t="shared" si="64"/>
        <v>1002.4029954853901</v>
      </c>
      <c r="G263" s="8">
        <f t="shared" si="58"/>
        <v>1000.0051505439445</v>
      </c>
      <c r="H263" s="8">
        <f t="shared" si="59"/>
        <v>1000</v>
      </c>
      <c r="I263" s="4">
        <f t="shared" si="60"/>
        <v>600183.0304582188</v>
      </c>
      <c r="J263" s="7">
        <f t="shared" si="61"/>
        <v>0.6001830304582187</v>
      </c>
      <c r="K263" s="7">
        <f t="shared" si="54"/>
        <v>17.09540990104217</v>
      </c>
      <c r="L263" s="8">
        <f t="shared" si="65"/>
        <v>18</v>
      </c>
      <c r="M263" s="8">
        <f t="shared" si="66"/>
        <v>10.260374921332927</v>
      </c>
      <c r="N263" s="4">
        <f t="shared" si="55"/>
        <v>312086403.85720986</v>
      </c>
      <c r="O263" s="4">
        <f t="shared" si="56"/>
        <v>2881653571867.441</v>
      </c>
      <c r="P263" s="7">
        <f t="shared" si="67"/>
        <v>48.02755953112401</v>
      </c>
      <c r="Q263" s="7">
        <f t="shared" si="57"/>
        <v>1152.6491055315432</v>
      </c>
    </row>
    <row r="264" spans="2:17" ht="12.75">
      <c r="B264" s="8">
        <f t="shared" si="68"/>
        <v>6752.500000000018</v>
      </c>
      <c r="C264">
        <f t="shared" si="62"/>
        <v>222.0000000000006</v>
      </c>
      <c r="D264" s="7">
        <f t="shared" si="63"/>
        <v>18.50000000000005</v>
      </c>
      <c r="E264" s="8">
        <f t="shared" si="53"/>
        <v>1152.6491055315432</v>
      </c>
      <c r="F264" s="8">
        <f t="shared" si="64"/>
        <v>1002.3035700274289</v>
      </c>
      <c r="G264" s="8">
        <f t="shared" si="58"/>
        <v>1000.0047335160998</v>
      </c>
      <c r="H264" s="8">
        <f t="shared" si="59"/>
        <v>1000</v>
      </c>
      <c r="I264" s="4">
        <f t="shared" si="60"/>
        <v>575372.4293904299</v>
      </c>
      <c r="J264" s="7">
        <f t="shared" si="61"/>
        <v>0.5753724293904299</v>
      </c>
      <c r="K264" s="7">
        <f t="shared" si="54"/>
        <v>17.09540990104217</v>
      </c>
      <c r="L264" s="8">
        <f t="shared" si="65"/>
        <v>18</v>
      </c>
      <c r="M264" s="8">
        <f t="shared" si="66"/>
        <v>9.836227526187843</v>
      </c>
      <c r="N264" s="4">
        <f t="shared" si="55"/>
        <v>299185253.9215469</v>
      </c>
      <c r="O264" s="4">
        <f t="shared" si="56"/>
        <v>2881952757121.3623</v>
      </c>
      <c r="P264" s="7">
        <f t="shared" si="67"/>
        <v>48.0325459520227</v>
      </c>
      <c r="Q264" s="7">
        <f t="shared" si="57"/>
        <v>1152.539492668612</v>
      </c>
    </row>
    <row r="265" spans="2:17" ht="12.75">
      <c r="B265" s="8">
        <f t="shared" si="68"/>
        <v>6782.916666666685</v>
      </c>
      <c r="C265">
        <f t="shared" si="62"/>
        <v>223.0000000000006</v>
      </c>
      <c r="D265" s="7">
        <f t="shared" si="63"/>
        <v>18.583333333333382</v>
      </c>
      <c r="E265" s="8">
        <f t="shared" si="53"/>
        <v>1152.539492668612</v>
      </c>
      <c r="F265" s="8">
        <f t="shared" si="64"/>
        <v>1002.2082544944452</v>
      </c>
      <c r="G265" s="8">
        <f t="shared" si="58"/>
        <v>1000.0043502248745</v>
      </c>
      <c r="H265" s="8">
        <f t="shared" si="59"/>
        <v>1000</v>
      </c>
      <c r="I265" s="4">
        <f t="shared" si="60"/>
        <v>551585.6135161449</v>
      </c>
      <c r="J265" s="7">
        <f t="shared" si="61"/>
        <v>0.5515856135161449</v>
      </c>
      <c r="K265" s="7">
        <f t="shared" si="54"/>
        <v>17.09540990104217</v>
      </c>
      <c r="L265" s="8">
        <f t="shared" si="65"/>
        <v>18</v>
      </c>
      <c r="M265" s="8">
        <f t="shared" si="66"/>
        <v>9.429582158576325</v>
      </c>
      <c r="N265" s="4">
        <f t="shared" si="55"/>
        <v>286816457.32336324</v>
      </c>
      <c r="O265" s="4">
        <f t="shared" si="56"/>
        <v>2882239573578.6855</v>
      </c>
      <c r="P265" s="7">
        <f t="shared" si="67"/>
        <v>48.03732622631143</v>
      </c>
      <c r="Q265" s="7">
        <f t="shared" si="57"/>
        <v>1152.4344112038214</v>
      </c>
    </row>
    <row r="266" spans="2:17" ht="12.75">
      <c r="B266" s="8">
        <f t="shared" si="68"/>
        <v>6813.333333333352</v>
      </c>
      <c r="C266">
        <f t="shared" si="62"/>
        <v>224.0000000000006</v>
      </c>
      <c r="D266" s="7">
        <f t="shared" si="63"/>
        <v>18.666666666666718</v>
      </c>
      <c r="E266" s="8">
        <f t="shared" si="53"/>
        <v>1152.4344112038214</v>
      </c>
      <c r="F266" s="8">
        <f t="shared" si="64"/>
        <v>1002.1168793076708</v>
      </c>
      <c r="G266" s="8">
        <f t="shared" si="58"/>
        <v>1000.0039979445149</v>
      </c>
      <c r="H266" s="8">
        <f t="shared" si="59"/>
        <v>1000</v>
      </c>
      <c r="I266" s="4">
        <f t="shared" si="60"/>
        <v>528780.4860414272</v>
      </c>
      <c r="J266" s="7">
        <f t="shared" si="61"/>
        <v>0.5287804860414272</v>
      </c>
      <c r="K266" s="7">
        <f t="shared" si="54"/>
        <v>17.09540990104217</v>
      </c>
      <c r="L266" s="8">
        <f t="shared" si="65"/>
        <v>18</v>
      </c>
      <c r="M266" s="8">
        <f t="shared" si="66"/>
        <v>9.039719156550506</v>
      </c>
      <c r="N266" s="4">
        <f t="shared" si="55"/>
        <v>274958124.34507793</v>
      </c>
      <c r="O266" s="4">
        <f t="shared" si="56"/>
        <v>2882514531703.031</v>
      </c>
      <c r="P266" s="7">
        <f t="shared" si="67"/>
        <v>48.04190886171718</v>
      </c>
      <c r="Q266" s="7">
        <f t="shared" si="57"/>
        <v>1152.333674139117</v>
      </c>
    </row>
    <row r="267" spans="2:17" ht="12.75">
      <c r="B267" s="8">
        <f t="shared" si="68"/>
        <v>6843.750000000019</v>
      </c>
      <c r="C267">
        <f t="shared" si="62"/>
        <v>225.00000000000063</v>
      </c>
      <c r="D267" s="7">
        <f t="shared" si="63"/>
        <v>18.750000000000053</v>
      </c>
      <c r="E267" s="8">
        <f t="shared" si="53"/>
        <v>1152.333674139117</v>
      </c>
      <c r="F267" s="8">
        <f t="shared" si="64"/>
        <v>1002.0292818601018</v>
      </c>
      <c r="G267" s="8">
        <f t="shared" si="58"/>
        <v>1000.0036741690844</v>
      </c>
      <c r="H267" s="8">
        <f t="shared" si="59"/>
        <v>1000</v>
      </c>
      <c r="I267" s="4">
        <f t="shared" si="60"/>
        <v>506916.6691753691</v>
      </c>
      <c r="J267" s="7">
        <f t="shared" si="61"/>
        <v>0.506916669175369</v>
      </c>
      <c r="K267" s="7">
        <f t="shared" si="54"/>
        <v>17.09540990104217</v>
      </c>
      <c r="L267" s="8">
        <f t="shared" si="65"/>
        <v>18</v>
      </c>
      <c r="M267" s="8">
        <f t="shared" si="66"/>
        <v>8.665948245223923</v>
      </c>
      <c r="N267" s="4">
        <f t="shared" si="55"/>
        <v>263589259.125561</v>
      </c>
      <c r="O267" s="4">
        <f t="shared" si="56"/>
        <v>2882778120962.1562</v>
      </c>
      <c r="P267" s="7">
        <f t="shared" si="67"/>
        <v>48.04630201603594</v>
      </c>
      <c r="Q267" s="7">
        <f t="shared" si="57"/>
        <v>1152.2371021667561</v>
      </c>
    </row>
    <row r="268" spans="2:17" ht="12.75">
      <c r="B268" s="8">
        <f t="shared" si="68"/>
        <v>6874.166666666686</v>
      </c>
      <c r="C268">
        <f t="shared" si="62"/>
        <v>226.00000000000063</v>
      </c>
      <c r="D268" s="7">
        <f t="shared" si="63"/>
        <v>18.833333333333385</v>
      </c>
      <c r="E268" s="8">
        <f t="shared" si="53"/>
        <v>1152.2371021667561</v>
      </c>
      <c r="F268" s="8">
        <f t="shared" si="64"/>
        <v>1001.9453062319619</v>
      </c>
      <c r="G268" s="8">
        <f t="shared" si="58"/>
        <v>1000.0033765947844</v>
      </c>
      <c r="H268" s="8">
        <f t="shared" si="59"/>
        <v>1000</v>
      </c>
      <c r="I268" s="4">
        <f t="shared" si="60"/>
        <v>485955.43491123413</v>
      </c>
      <c r="J268" s="7">
        <f t="shared" si="61"/>
        <v>0.4859554349112341</v>
      </c>
      <c r="K268" s="7">
        <f t="shared" si="54"/>
        <v>17.09540990104217</v>
      </c>
      <c r="L268" s="8">
        <f t="shared" si="65"/>
        <v>18</v>
      </c>
      <c r="M268" s="8">
        <f t="shared" si="66"/>
        <v>8.307607353446766</v>
      </c>
      <c r="N268" s="4">
        <f t="shared" si="55"/>
        <v>252689723.66733915</v>
      </c>
      <c r="O268" s="4">
        <f t="shared" si="56"/>
        <v>2883030810685.8237</v>
      </c>
      <c r="P268" s="7">
        <f t="shared" si="67"/>
        <v>48.050513511430395</v>
      </c>
      <c r="Q268" s="7">
        <f t="shared" si="57"/>
        <v>1152.1445233551103</v>
      </c>
    </row>
    <row r="269" spans="2:17" ht="12.75">
      <c r="B269" s="8">
        <f t="shared" si="68"/>
        <v>6904.583333333353</v>
      </c>
      <c r="C269">
        <f t="shared" si="62"/>
        <v>227.00000000000063</v>
      </c>
      <c r="D269" s="7">
        <f t="shared" si="63"/>
        <v>18.916666666666718</v>
      </c>
      <c r="E269" s="8">
        <f t="shared" si="53"/>
        <v>1152.1445233551103</v>
      </c>
      <c r="F269" s="8">
        <f t="shared" si="64"/>
        <v>1001.8648029174873</v>
      </c>
      <c r="G269" s="8">
        <f t="shared" si="58"/>
        <v>1000.0031031036925</v>
      </c>
      <c r="H269" s="8">
        <f t="shared" si="59"/>
        <v>1000</v>
      </c>
      <c r="I269" s="4">
        <f t="shared" si="60"/>
        <v>465859.63848517096</v>
      </c>
      <c r="J269" s="7">
        <f t="shared" si="61"/>
        <v>0.465859638485171</v>
      </c>
      <c r="K269" s="7">
        <f t="shared" si="54"/>
        <v>17.09540990104217</v>
      </c>
      <c r="L269" s="8">
        <f t="shared" si="65"/>
        <v>18</v>
      </c>
      <c r="M269" s="8">
        <f t="shared" si="66"/>
        <v>7.964061476255318</v>
      </c>
      <c r="N269" s="4">
        <f t="shared" si="55"/>
        <v>242240203.23609927</v>
      </c>
      <c r="O269" s="4">
        <f t="shared" si="56"/>
        <v>2883273050889.06</v>
      </c>
      <c r="P269" s="7">
        <f t="shared" si="67"/>
        <v>48.054550848151</v>
      </c>
      <c r="Q269" s="7">
        <f t="shared" si="57"/>
        <v>1152.0557728472834</v>
      </c>
    </row>
    <row r="270" spans="2:17" ht="12.75">
      <c r="B270" s="8">
        <f t="shared" si="68"/>
        <v>6935.00000000002</v>
      </c>
      <c r="C270">
        <f t="shared" si="62"/>
        <v>228.00000000000065</v>
      </c>
      <c r="D270" s="7">
        <f t="shared" si="63"/>
        <v>19.000000000000053</v>
      </c>
      <c r="E270" s="8">
        <f t="shared" si="53"/>
        <v>1152.0557728472834</v>
      </c>
      <c r="F270" s="8">
        <f t="shared" si="64"/>
        <v>1001.7876285628552</v>
      </c>
      <c r="G270" s="8">
        <f t="shared" si="58"/>
        <v>1000.0028517488038</v>
      </c>
      <c r="H270" s="8">
        <f t="shared" si="59"/>
        <v>1000</v>
      </c>
      <c r="I270" s="4">
        <f t="shared" si="60"/>
        <v>446593.65448113455</v>
      </c>
      <c r="J270" s="7">
        <f t="shared" si="61"/>
        <v>0.4465936544811345</v>
      </c>
      <c r="K270" s="7">
        <f t="shared" si="54"/>
        <v>17.09540990104217</v>
      </c>
      <c r="L270" s="8">
        <f t="shared" si="65"/>
        <v>18</v>
      </c>
      <c r="M270" s="8">
        <f t="shared" si="66"/>
        <v>7.634701582559393</v>
      </c>
      <c r="N270" s="4">
        <f t="shared" si="55"/>
        <v>232222173.13618156</v>
      </c>
      <c r="O270" s="4">
        <f t="shared" si="56"/>
        <v>2883505273062.1963</v>
      </c>
      <c r="P270" s="7">
        <f t="shared" si="67"/>
        <v>48.05842121770327</v>
      </c>
      <c r="Q270" s="7">
        <f t="shared" si="57"/>
        <v>1151.970692571734</v>
      </c>
    </row>
    <row r="271" spans="2:17" ht="12.75">
      <c r="B271" s="8">
        <f t="shared" si="68"/>
        <v>6965.416666666687</v>
      </c>
      <c r="C271">
        <f t="shared" si="62"/>
        <v>229.00000000000065</v>
      </c>
      <c r="D271" s="7">
        <f t="shared" si="63"/>
        <v>19.08333333333339</v>
      </c>
      <c r="E271" s="8">
        <f t="shared" si="53"/>
        <v>1151.970692571734</v>
      </c>
      <c r="F271" s="8">
        <f t="shared" si="64"/>
        <v>1001.7136457145514</v>
      </c>
      <c r="G271" s="8">
        <f t="shared" si="58"/>
        <v>1000.0026207402703</v>
      </c>
      <c r="H271" s="8">
        <f t="shared" si="59"/>
        <v>1000</v>
      </c>
      <c r="I271" s="4">
        <f t="shared" si="60"/>
        <v>428123.31541610643</v>
      </c>
      <c r="J271" s="7">
        <f t="shared" si="61"/>
        <v>0.42812331541610643</v>
      </c>
      <c r="K271" s="7">
        <f t="shared" si="54"/>
        <v>17.09540990104217</v>
      </c>
      <c r="L271" s="8">
        <f t="shared" si="65"/>
        <v>18</v>
      </c>
      <c r="M271" s="8">
        <f t="shared" si="66"/>
        <v>7.318943565231506</v>
      </c>
      <c r="N271" s="4">
        <f t="shared" si="55"/>
        <v>222617866.77579165</v>
      </c>
      <c r="O271" s="4">
        <f t="shared" si="56"/>
        <v>2883727890928.972</v>
      </c>
      <c r="P271" s="7">
        <f t="shared" si="67"/>
        <v>48.06213151548287</v>
      </c>
      <c r="Q271" s="7">
        <f t="shared" si="57"/>
        <v>1151.889130964715</v>
      </c>
    </row>
    <row r="272" spans="2:17" ht="12.75">
      <c r="B272" s="8">
        <f t="shared" si="68"/>
        <v>6995.833333333354</v>
      </c>
      <c r="C272">
        <f t="shared" si="62"/>
        <v>230.00000000000068</v>
      </c>
      <c r="D272" s="7">
        <f t="shared" si="63"/>
        <v>19.166666666666725</v>
      </c>
      <c r="E272" s="8">
        <f t="shared" si="53"/>
        <v>1151.889130964715</v>
      </c>
      <c r="F272" s="8">
        <f t="shared" si="64"/>
        <v>1001.642722578013</v>
      </c>
      <c r="G272" s="8">
        <f t="shared" si="58"/>
        <v>1000.0024084327457</v>
      </c>
      <c r="H272" s="8">
        <f t="shared" si="59"/>
        <v>1000</v>
      </c>
      <c r="I272" s="4">
        <f t="shared" si="60"/>
        <v>410415.85277528333</v>
      </c>
      <c r="J272" s="7">
        <f t="shared" si="61"/>
        <v>0.4104158527752833</v>
      </c>
      <c r="K272" s="7">
        <f t="shared" si="54"/>
        <v>17.09540990104217</v>
      </c>
      <c r="L272" s="8">
        <f t="shared" si="65"/>
        <v>18</v>
      </c>
      <c r="M272" s="8">
        <f t="shared" si="66"/>
        <v>7.016227233079245</v>
      </c>
      <c r="N272" s="4">
        <f t="shared" si="55"/>
        <v>213410245.00616035</v>
      </c>
      <c r="O272" s="4">
        <f t="shared" si="56"/>
        <v>2883941301173.9785</v>
      </c>
      <c r="P272" s="7">
        <f t="shared" si="67"/>
        <v>48.06568835289964</v>
      </c>
      <c r="Q272" s="7">
        <f t="shared" si="57"/>
        <v>1151.8109427038637</v>
      </c>
    </row>
    <row r="273" spans="2:17" ht="12.75">
      <c r="B273" s="8">
        <f t="shared" si="68"/>
        <v>7026.250000000021</v>
      </c>
      <c r="C273">
        <f t="shared" si="62"/>
        <v>231.00000000000068</v>
      </c>
      <c r="D273" s="7">
        <f t="shared" si="63"/>
        <v>19.250000000000057</v>
      </c>
      <c r="E273" s="8">
        <f t="shared" si="53"/>
        <v>1151.8109427038637</v>
      </c>
      <c r="F273" s="8">
        <f t="shared" si="64"/>
        <v>1001.5747327859685</v>
      </c>
      <c r="G273" s="8">
        <f t="shared" si="58"/>
        <v>1000.0022133137448</v>
      </c>
      <c r="H273" s="8">
        <f t="shared" si="59"/>
        <v>1000</v>
      </c>
      <c r="I273" s="4">
        <f t="shared" si="60"/>
        <v>393439.84036198887</v>
      </c>
      <c r="J273" s="7">
        <f t="shared" si="61"/>
        <v>0.39343984036198887</v>
      </c>
      <c r="K273" s="7">
        <f t="shared" si="54"/>
        <v>17.09540990104217</v>
      </c>
      <c r="L273" s="8">
        <f t="shared" si="65"/>
        <v>18</v>
      </c>
      <c r="M273" s="8">
        <f t="shared" si="66"/>
        <v>6.726015342388796</v>
      </c>
      <c r="N273" s="4">
        <f t="shared" si="55"/>
        <v>204582966.66432586</v>
      </c>
      <c r="O273" s="4">
        <f t="shared" si="56"/>
        <v>2884145884140.643</v>
      </c>
      <c r="P273" s="7">
        <f t="shared" si="67"/>
        <v>48.06909806901072</v>
      </c>
      <c r="Q273" s="7">
        <f t="shared" si="57"/>
        <v>1151.7359884525943</v>
      </c>
    </row>
    <row r="274" spans="2:17" ht="12.75">
      <c r="B274" s="8">
        <f t="shared" si="68"/>
        <v>7056.666666666688</v>
      </c>
      <c r="C274">
        <f t="shared" si="62"/>
        <v>232.00000000000068</v>
      </c>
      <c r="D274" s="7">
        <f t="shared" si="63"/>
        <v>19.33333333333339</v>
      </c>
      <c r="E274" s="8">
        <f t="shared" si="53"/>
        <v>1151.7359884525943</v>
      </c>
      <c r="F274" s="8">
        <f t="shared" si="64"/>
        <v>1001.509555176169</v>
      </c>
      <c r="G274" s="8">
        <f t="shared" si="58"/>
        <v>1000.0020339929378</v>
      </c>
      <c r="H274" s="8">
        <f t="shared" si="59"/>
        <v>1000</v>
      </c>
      <c r="I274" s="4">
        <f t="shared" si="60"/>
        <v>377165.1398943981</v>
      </c>
      <c r="J274" s="7">
        <f t="shared" si="61"/>
        <v>0.3771651398943981</v>
      </c>
      <c r="K274" s="7">
        <f t="shared" si="54"/>
        <v>17.09540990104217</v>
      </c>
      <c r="L274" s="8">
        <f t="shared" si="65"/>
        <v>18</v>
      </c>
      <c r="M274" s="8">
        <f t="shared" si="66"/>
        <v>6.447792666878649</v>
      </c>
      <c r="N274" s="4">
        <f t="shared" si="55"/>
        <v>196120360.28422558</v>
      </c>
      <c r="O274" s="4">
        <f t="shared" si="56"/>
        <v>2884342004500.9272</v>
      </c>
      <c r="P274" s="7">
        <f t="shared" si="67"/>
        <v>48.072366741682124</v>
      </c>
      <c r="Q274" s="7">
        <f t="shared" si="57"/>
        <v>1151.6641346148158</v>
      </c>
    </row>
    <row r="275" spans="2:17" ht="12.75">
      <c r="B275" s="8">
        <f t="shared" si="68"/>
        <v>7087.083333333355</v>
      </c>
      <c r="C275">
        <f t="shared" si="62"/>
        <v>233.0000000000007</v>
      </c>
      <c r="D275" s="7">
        <f t="shared" si="63"/>
        <v>19.416666666666725</v>
      </c>
      <c r="E275" s="8">
        <f t="shared" si="53"/>
        <v>1151.6641346148158</v>
      </c>
      <c r="F275" s="8">
        <f t="shared" si="64"/>
        <v>1001.4470735781008</v>
      </c>
      <c r="G275" s="8">
        <f t="shared" si="58"/>
        <v>1000.001869192305</v>
      </c>
      <c r="H275" s="8">
        <f t="shared" si="59"/>
        <v>1000</v>
      </c>
      <c r="I275" s="4">
        <f t="shared" si="60"/>
        <v>361562.84875477594</v>
      </c>
      <c r="J275" s="7">
        <f t="shared" si="61"/>
        <v>0.36156284875477596</v>
      </c>
      <c r="K275" s="7">
        <f t="shared" si="54"/>
        <v>17.09540990104217</v>
      </c>
      <c r="L275" s="8">
        <f t="shared" si="65"/>
        <v>18</v>
      </c>
      <c r="M275" s="8">
        <f t="shared" si="66"/>
        <v>6.1810651044514096</v>
      </c>
      <c r="N275" s="4">
        <f t="shared" si="55"/>
        <v>188007396.9270637</v>
      </c>
      <c r="O275" s="4">
        <f t="shared" si="56"/>
        <v>2884530011897.8545</v>
      </c>
      <c r="P275" s="7">
        <f t="shared" si="67"/>
        <v>48.075500198297576</v>
      </c>
      <c r="Q275" s="7">
        <f t="shared" si="57"/>
        <v>1151.595253099701</v>
      </c>
    </row>
    <row r="276" spans="2:17" ht="12.75">
      <c r="B276" s="8">
        <f t="shared" si="68"/>
        <v>7117.500000000022</v>
      </c>
      <c r="C276">
        <f t="shared" si="62"/>
        <v>234.0000000000007</v>
      </c>
      <c r="D276" s="7">
        <f t="shared" si="63"/>
        <v>19.50000000000006</v>
      </c>
      <c r="E276" s="8">
        <f t="shared" si="53"/>
        <v>1151.595253099701</v>
      </c>
      <c r="F276" s="8">
        <f t="shared" si="64"/>
        <v>1001.3871766084358</v>
      </c>
      <c r="G276" s="8">
        <f t="shared" si="58"/>
        <v>1000.0017177370819</v>
      </c>
      <c r="H276" s="8">
        <f t="shared" si="59"/>
        <v>1000</v>
      </c>
      <c r="I276" s="4">
        <f t="shared" si="60"/>
        <v>346605.24983751454</v>
      </c>
      <c r="J276" s="7">
        <f t="shared" si="61"/>
        <v>0.34660524983751456</v>
      </c>
      <c r="K276" s="7">
        <f t="shared" si="54"/>
        <v>17.09540990104217</v>
      </c>
      <c r="L276" s="8">
        <f t="shared" si="65"/>
        <v>18</v>
      </c>
      <c r="M276" s="8">
        <f t="shared" si="66"/>
        <v>5.925358819825441</v>
      </c>
      <c r="N276" s="4">
        <f t="shared" si="55"/>
        <v>180229664.10302386</v>
      </c>
      <c r="O276" s="4">
        <f t="shared" si="56"/>
        <v>2884710241561.9575</v>
      </c>
      <c r="P276" s="7">
        <f t="shared" si="67"/>
        <v>48.078504026032626</v>
      </c>
      <c r="Q276" s="7">
        <f t="shared" si="57"/>
        <v>1151.5292210958073</v>
      </c>
    </row>
    <row r="277" spans="2:17" ht="12.75">
      <c r="B277" s="8">
        <f t="shared" si="68"/>
        <v>7147.916666666689</v>
      </c>
      <c r="C277">
        <f t="shared" si="62"/>
        <v>235.0000000000007</v>
      </c>
      <c r="D277" s="7">
        <f t="shared" si="63"/>
        <v>19.583333333333393</v>
      </c>
      <c r="E277" s="8">
        <f t="shared" si="53"/>
        <v>1151.5292210958073</v>
      </c>
      <c r="F277" s="8">
        <f t="shared" si="64"/>
        <v>1001.3297574746151</v>
      </c>
      <c r="G277" s="8">
        <f t="shared" si="58"/>
        <v>1000.0015785474329</v>
      </c>
      <c r="H277" s="8">
        <f t="shared" si="59"/>
        <v>1000</v>
      </c>
      <c r="I277" s="4">
        <f t="shared" si="60"/>
        <v>332265.7633517461</v>
      </c>
      <c r="J277" s="7">
        <f t="shared" si="61"/>
        <v>0.33226576335174607</v>
      </c>
      <c r="K277" s="7">
        <f t="shared" si="54"/>
        <v>17.09540990104217</v>
      </c>
      <c r="L277" s="8">
        <f t="shared" si="65"/>
        <v>18</v>
      </c>
      <c r="M277" s="8">
        <f t="shared" si="66"/>
        <v>5.680219420580775</v>
      </c>
      <c r="N277" s="4">
        <f t="shared" si="55"/>
        <v>172773340.7093319</v>
      </c>
      <c r="O277" s="4">
        <f t="shared" si="56"/>
        <v>2884883014902.667</v>
      </c>
      <c r="P277" s="7">
        <f t="shared" si="67"/>
        <v>48.081383581711115</v>
      </c>
      <c r="Q277" s="7">
        <f t="shared" si="57"/>
        <v>1151.4659208546136</v>
      </c>
    </row>
    <row r="278" spans="2:17" ht="12.75">
      <c r="B278" s="8">
        <f t="shared" si="68"/>
        <v>7178.333333333356</v>
      </c>
      <c r="C278">
        <f t="shared" si="62"/>
        <v>236.00000000000074</v>
      </c>
      <c r="D278" s="7">
        <f t="shared" si="63"/>
        <v>19.66666666666673</v>
      </c>
      <c r="E278" s="8">
        <f t="shared" si="53"/>
        <v>1151.4659208546136</v>
      </c>
      <c r="F278" s="8">
        <f t="shared" si="64"/>
        <v>1001.2747137866206</v>
      </c>
      <c r="G278" s="8">
        <f t="shared" si="58"/>
        <v>1000.0014506307938</v>
      </c>
      <c r="H278" s="8">
        <f t="shared" si="59"/>
        <v>1000</v>
      </c>
      <c r="I278" s="4">
        <f t="shared" si="60"/>
        <v>318518.90059839765</v>
      </c>
      <c r="J278" s="7">
        <f t="shared" si="61"/>
        <v>0.31851890059839766</v>
      </c>
      <c r="K278" s="7">
        <f t="shared" si="54"/>
        <v>17.09540990104217</v>
      </c>
      <c r="L278" s="8">
        <f t="shared" si="65"/>
        <v>18</v>
      </c>
      <c r="M278" s="8">
        <f t="shared" si="66"/>
        <v>5.445211166958914</v>
      </c>
      <c r="N278" s="4">
        <f t="shared" si="55"/>
        <v>165625172.9950003</v>
      </c>
      <c r="O278" s="4">
        <f t="shared" si="56"/>
        <v>2885048640075.662</v>
      </c>
      <c r="P278" s="7">
        <f t="shared" si="67"/>
        <v>48.08414400126104</v>
      </c>
      <c r="Q278" s="7">
        <f t="shared" si="57"/>
        <v>1151.4052394826283</v>
      </c>
    </row>
    <row r="279" spans="2:17" ht="12.75">
      <c r="B279" s="8">
        <f t="shared" si="68"/>
        <v>7208.750000000023</v>
      </c>
      <c r="C279">
        <f t="shared" si="62"/>
        <v>237.00000000000074</v>
      </c>
      <c r="D279" s="7">
        <f t="shared" si="63"/>
        <v>19.75000000000006</v>
      </c>
      <c r="E279" s="8">
        <f t="shared" si="53"/>
        <v>1151.4052394826283</v>
      </c>
      <c r="F279" s="8">
        <f t="shared" si="64"/>
        <v>1001.2219473761986</v>
      </c>
      <c r="G279" s="8">
        <f t="shared" si="58"/>
        <v>1000.0013330748309</v>
      </c>
      <c r="H279" s="8">
        <f t="shared" si="59"/>
        <v>1000</v>
      </c>
      <c r="I279" s="4">
        <f t="shared" si="60"/>
        <v>305340.2195435563</v>
      </c>
      <c r="J279" s="7">
        <f t="shared" si="61"/>
        <v>0.3053402195435563</v>
      </c>
      <c r="K279" s="7">
        <f t="shared" si="54"/>
        <v>17.09540990104217</v>
      </c>
      <c r="L279" s="8">
        <f t="shared" si="65"/>
        <v>18</v>
      </c>
      <c r="M279" s="8">
        <f t="shared" si="66"/>
        <v>5.219916212371301</v>
      </c>
      <c r="N279" s="4">
        <f t="shared" si="55"/>
        <v>158772451.4596271</v>
      </c>
      <c r="O279" s="4">
        <f t="shared" si="56"/>
        <v>2885207412527.1216</v>
      </c>
      <c r="P279" s="7">
        <f t="shared" si="67"/>
        <v>48.08679020878536</v>
      </c>
      <c r="Q279" s="7">
        <f t="shared" si="57"/>
        <v>1151.3470687421284</v>
      </c>
    </row>
    <row r="280" spans="2:17" ht="12.75">
      <c r="B280" s="8">
        <f t="shared" si="68"/>
        <v>7239.16666666669</v>
      </c>
      <c r="C280">
        <f t="shared" si="62"/>
        <v>238.00000000000074</v>
      </c>
      <c r="D280" s="7">
        <f t="shared" si="63"/>
        <v>19.833333333333396</v>
      </c>
      <c r="E280" s="8">
        <f t="shared" si="53"/>
        <v>1151.3470687421284</v>
      </c>
      <c r="F280" s="8">
        <f t="shared" si="64"/>
        <v>1001.17136412359</v>
      </c>
      <c r="G280" s="8">
        <f t="shared" si="58"/>
        <v>1000.0012250409673</v>
      </c>
      <c r="H280" s="8">
        <f t="shared" si="59"/>
        <v>1000</v>
      </c>
      <c r="I280" s="4">
        <f t="shared" si="60"/>
        <v>292706.28220685734</v>
      </c>
      <c r="J280" s="7">
        <f t="shared" si="61"/>
        <v>0.29270628220685735</v>
      </c>
      <c r="K280" s="7">
        <f t="shared" si="54"/>
        <v>17.09540990104217</v>
      </c>
      <c r="L280" s="8">
        <f t="shared" si="65"/>
        <v>18</v>
      </c>
      <c r="M280" s="8">
        <f t="shared" si="66"/>
        <v>5.003933874936353</v>
      </c>
      <c r="N280" s="4">
        <f t="shared" si="55"/>
        <v>152202988.69598073</v>
      </c>
      <c r="O280" s="4">
        <f t="shared" si="56"/>
        <v>2885359615515.8174</v>
      </c>
      <c r="P280" s="7">
        <f t="shared" si="67"/>
        <v>48.08932692526363</v>
      </c>
      <c r="Q280" s="7">
        <f t="shared" si="57"/>
        <v>1151.2913048598775</v>
      </c>
    </row>
    <row r="281" spans="2:17" ht="12.75">
      <c r="B281" s="8">
        <f t="shared" si="68"/>
        <v>7269.583333333357</v>
      </c>
      <c r="C281">
        <f t="shared" si="62"/>
        <v>239.00000000000077</v>
      </c>
      <c r="D281" s="7">
        <f t="shared" si="63"/>
        <v>19.916666666666732</v>
      </c>
      <c r="E281" s="8">
        <f t="shared" si="53"/>
        <v>1151.2913048598775</v>
      </c>
      <c r="F281" s="8">
        <f t="shared" si="64"/>
        <v>1001.1228737911979</v>
      </c>
      <c r="G281" s="8">
        <f t="shared" si="58"/>
        <v>1000.001125758428</v>
      </c>
      <c r="H281" s="8">
        <f t="shared" si="59"/>
        <v>1000</v>
      </c>
      <c r="I281" s="4">
        <f t="shared" si="60"/>
        <v>280594.6137279232</v>
      </c>
      <c r="J281" s="7">
        <f t="shared" si="61"/>
        <v>0.2805946137279232</v>
      </c>
      <c r="K281" s="7">
        <f t="shared" si="54"/>
        <v>17.09540990104217</v>
      </c>
      <c r="L281" s="8">
        <f t="shared" si="65"/>
        <v>18</v>
      </c>
      <c r="M281" s="8">
        <f t="shared" si="66"/>
        <v>4.796879937703442</v>
      </c>
      <c r="N281" s="4">
        <f t="shared" si="55"/>
        <v>145905098.10514635</v>
      </c>
      <c r="O281" s="4">
        <f t="shared" si="56"/>
        <v>2885505520613.9224</v>
      </c>
      <c r="P281" s="7">
        <f t="shared" si="67"/>
        <v>48.091758676898706</v>
      </c>
      <c r="Q281" s="7">
        <f t="shared" si="57"/>
        <v>1151.2378483437653</v>
      </c>
    </row>
    <row r="282" spans="2:17" ht="12.75">
      <c r="B282" s="8">
        <f t="shared" si="68"/>
        <v>7300.000000000024</v>
      </c>
      <c r="C282">
        <f t="shared" si="62"/>
        <v>240.00000000000077</v>
      </c>
      <c r="D282" s="7">
        <f t="shared" si="63"/>
        <v>20.000000000000064</v>
      </c>
      <c r="E282" s="8">
        <f t="shared" si="53"/>
        <v>1151.2378483437653</v>
      </c>
      <c r="F282" s="8">
        <f t="shared" si="64"/>
        <v>1001.0763898641438</v>
      </c>
      <c r="G282" s="8">
        <f t="shared" si="58"/>
        <v>1000.001034518768</v>
      </c>
      <c r="H282" s="8">
        <f t="shared" si="59"/>
        <v>1000</v>
      </c>
      <c r="I282" s="4">
        <f t="shared" si="60"/>
        <v>268983.66310263186</v>
      </c>
      <c r="J282" s="7">
        <f t="shared" si="61"/>
        <v>0.2689836631026319</v>
      </c>
      <c r="K282" s="7">
        <f t="shared" si="54"/>
        <v>17.09540990104217</v>
      </c>
      <c r="L282" s="8">
        <f t="shared" si="65"/>
        <v>18</v>
      </c>
      <c r="M282" s="8">
        <f t="shared" si="66"/>
        <v>4.598385977423324</v>
      </c>
      <c r="N282" s="4">
        <f t="shared" si="55"/>
        <v>139867573.47995946</v>
      </c>
      <c r="O282" s="4">
        <f t="shared" si="56"/>
        <v>2885645388187.4023</v>
      </c>
      <c r="P282" s="7">
        <f t="shared" si="67"/>
        <v>48.094089803123374</v>
      </c>
      <c r="Q282" s="7">
        <f t="shared" si="57"/>
        <v>1151.186603806818</v>
      </c>
    </row>
    <row r="283" spans="2:17" ht="12.75">
      <c r="B283" s="8">
        <f t="shared" si="68"/>
        <v>7330.416666666691</v>
      </c>
      <c r="C283">
        <f t="shared" si="62"/>
        <v>241.00000000000077</v>
      </c>
      <c r="D283" s="7">
        <f t="shared" si="63"/>
        <v>20.083333333333396</v>
      </c>
      <c r="E283" s="8">
        <f t="shared" si="53"/>
        <v>1151.186603806818</v>
      </c>
      <c r="F283" s="8">
        <f t="shared" si="64"/>
        <v>1001.0318293972332</v>
      </c>
      <c r="G283" s="8">
        <f t="shared" si="58"/>
        <v>1000.0009506708378</v>
      </c>
      <c r="H283" s="8">
        <f t="shared" si="59"/>
        <v>1000</v>
      </c>
      <c r="I283" s="4">
        <f t="shared" si="60"/>
        <v>257852.7654739901</v>
      </c>
      <c r="J283" s="7">
        <f t="shared" si="61"/>
        <v>0.2578527654739901</v>
      </c>
      <c r="K283" s="7">
        <f t="shared" si="54"/>
        <v>17.09540990104217</v>
      </c>
      <c r="L283" s="8">
        <f t="shared" si="65"/>
        <v>18</v>
      </c>
      <c r="M283" s="8">
        <f t="shared" si="66"/>
        <v>4.408098719895155</v>
      </c>
      <c r="N283" s="4">
        <f t="shared" si="55"/>
        <v>134079669.39681098</v>
      </c>
      <c r="O283" s="4">
        <f t="shared" si="56"/>
        <v>2885779467856.7993</v>
      </c>
      <c r="P283" s="7">
        <f t="shared" si="67"/>
        <v>48.09632446427999</v>
      </c>
      <c r="Q283" s="7">
        <f t="shared" si="57"/>
        <v>1151.137479798392</v>
      </c>
    </row>
    <row r="284" spans="2:17" ht="12.75">
      <c r="B284" s="8">
        <f t="shared" si="68"/>
        <v>7360.833333333358</v>
      </c>
      <c r="C284">
        <f t="shared" si="62"/>
        <v>242.0000000000008</v>
      </c>
      <c r="D284" s="7">
        <f t="shared" si="63"/>
        <v>20.166666666666732</v>
      </c>
      <c r="E284" s="8">
        <f t="shared" si="53"/>
        <v>1151.137479798392</v>
      </c>
      <c r="F284" s="8">
        <f t="shared" si="64"/>
        <v>1000.989112868167</v>
      </c>
      <c r="G284" s="8">
        <f t="shared" si="58"/>
        <v>1000.0008736161573</v>
      </c>
      <c r="H284" s="8">
        <f t="shared" si="59"/>
        <v>1000</v>
      </c>
      <c r="I284" s="4">
        <f t="shared" si="60"/>
        <v>247182.10594027204</v>
      </c>
      <c r="J284" s="7">
        <f t="shared" si="61"/>
        <v>0.24718210594027204</v>
      </c>
      <c r="K284" s="7">
        <f t="shared" si="54"/>
        <v>17.09540990104217</v>
      </c>
      <c r="L284" s="8">
        <f t="shared" si="65"/>
        <v>18</v>
      </c>
      <c r="M284" s="8">
        <f t="shared" si="66"/>
        <v>4.225679421251781</v>
      </c>
      <c r="N284" s="4">
        <f t="shared" si="55"/>
        <v>128531082.39640835</v>
      </c>
      <c r="O284" s="4">
        <f t="shared" si="56"/>
        <v>2885907998939.196</v>
      </c>
      <c r="P284" s="7">
        <f t="shared" si="67"/>
        <v>48.0984666489866</v>
      </c>
      <c r="Q284" s="7">
        <f t="shared" si="57"/>
        <v>1151.0903886424028</v>
      </c>
    </row>
    <row r="285" spans="2:17" ht="12.75">
      <c r="B285" s="8">
        <f t="shared" si="68"/>
        <v>7391.250000000025</v>
      </c>
      <c r="C285">
        <f t="shared" si="62"/>
        <v>243.0000000000008</v>
      </c>
      <c r="D285" s="7">
        <f t="shared" si="63"/>
        <v>20.250000000000068</v>
      </c>
      <c r="E285" s="8">
        <f t="shared" si="53"/>
        <v>1151.0903886424028</v>
      </c>
      <c r="F285" s="8">
        <f t="shared" si="64"/>
        <v>1000.9481640368721</v>
      </c>
      <c r="G285" s="8">
        <f t="shared" si="58"/>
        <v>1000.0008028046602</v>
      </c>
      <c r="H285" s="8">
        <f t="shared" si="59"/>
        <v>1000</v>
      </c>
      <c r="I285" s="4">
        <f t="shared" si="60"/>
        <v>236952.68485249087</v>
      </c>
      <c r="J285" s="7">
        <f t="shared" si="61"/>
        <v>0.23695268485249088</v>
      </c>
      <c r="K285" s="7">
        <f t="shared" si="54"/>
        <v>17.09540990104217</v>
      </c>
      <c r="L285" s="8">
        <f t="shared" si="65"/>
        <v>18</v>
      </c>
      <c r="M285" s="8">
        <f t="shared" si="66"/>
        <v>4.050803274705798</v>
      </c>
      <c r="N285" s="4">
        <f t="shared" si="55"/>
        <v>123211932.938968</v>
      </c>
      <c r="O285" s="4">
        <f t="shared" si="56"/>
        <v>2886031210872.135</v>
      </c>
      <c r="P285" s="7">
        <f t="shared" si="67"/>
        <v>48.10052018120224</v>
      </c>
      <c r="Q285" s="7">
        <f t="shared" si="57"/>
        <v>1151.0452462819298</v>
      </c>
    </row>
    <row r="286" spans="2:17" ht="12.75">
      <c r="B286" s="8">
        <f t="shared" si="68"/>
        <v>7421.6666666666915</v>
      </c>
      <c r="C286">
        <f t="shared" si="62"/>
        <v>244.0000000000008</v>
      </c>
      <c r="D286" s="7">
        <f t="shared" si="63"/>
        <v>20.3333333333334</v>
      </c>
      <c r="E286" s="8">
        <f t="shared" si="53"/>
        <v>1151.0452462819298</v>
      </c>
      <c r="F286" s="8">
        <f t="shared" si="64"/>
        <v>1000.9089098103739</v>
      </c>
      <c r="G286" s="8">
        <f t="shared" si="58"/>
        <v>1000.0007377307832</v>
      </c>
      <c r="H286" s="8">
        <f t="shared" si="59"/>
        <v>1000</v>
      </c>
      <c r="I286" s="4">
        <f t="shared" si="60"/>
        <v>227146.28446007243</v>
      </c>
      <c r="J286" s="7">
        <f t="shared" si="61"/>
        <v>0.22714628446007243</v>
      </c>
      <c r="K286" s="7">
        <f t="shared" si="54"/>
        <v>17.09540990104217</v>
      </c>
      <c r="L286" s="8">
        <f t="shared" si="65"/>
        <v>18</v>
      </c>
      <c r="M286" s="8">
        <f t="shared" si="66"/>
        <v>3.8831588403436634</v>
      </c>
      <c r="N286" s="4">
        <f t="shared" si="55"/>
        <v>118112748.0604531</v>
      </c>
      <c r="O286" s="4">
        <f t="shared" si="56"/>
        <v>2886149323620.1953</v>
      </c>
      <c r="P286" s="7">
        <f t="shared" si="67"/>
        <v>48.102488727003255</v>
      </c>
      <c r="Q286" s="7">
        <f t="shared" si="57"/>
        <v>1151.0019721303634</v>
      </c>
    </row>
    <row r="287" spans="2:17" ht="12.75">
      <c r="B287" s="8">
        <f t="shared" si="68"/>
        <v>7452.0833333333585</v>
      </c>
      <c r="C287">
        <f t="shared" si="62"/>
        <v>245.00000000000082</v>
      </c>
      <c r="D287" s="7">
        <f t="shared" si="63"/>
        <v>20.416666666666735</v>
      </c>
      <c r="E287" s="8">
        <f t="shared" si="53"/>
        <v>1151.0019721303634</v>
      </c>
      <c r="F287" s="8">
        <f t="shared" si="64"/>
        <v>1000.8712801133595</v>
      </c>
      <c r="G287" s="8">
        <f t="shared" si="58"/>
        <v>1000.0006779298699</v>
      </c>
      <c r="H287" s="8">
        <f t="shared" si="59"/>
        <v>1000</v>
      </c>
      <c r="I287" s="4">
        <f t="shared" si="60"/>
        <v>217745.4369444353</v>
      </c>
      <c r="J287" s="7">
        <f t="shared" si="61"/>
        <v>0.2177454369444353</v>
      </c>
      <c r="K287" s="7">
        <f t="shared" si="54"/>
        <v>17.09540990104217</v>
      </c>
      <c r="L287" s="8">
        <f t="shared" si="65"/>
        <v>18</v>
      </c>
      <c r="M287" s="8">
        <f t="shared" si="66"/>
        <v>3.7224474986466527</v>
      </c>
      <c r="N287" s="4">
        <f t="shared" si="55"/>
        <v>113224444.75050236</v>
      </c>
      <c r="O287" s="4">
        <f t="shared" si="56"/>
        <v>2886262548064.946</v>
      </c>
      <c r="P287" s="7">
        <f t="shared" si="67"/>
        <v>48.104375801082426</v>
      </c>
      <c r="Q287" s="7">
        <f t="shared" si="57"/>
        <v>1150.9604889285476</v>
      </c>
    </row>
    <row r="288" spans="2:17" ht="12.75">
      <c r="B288" s="8">
        <f t="shared" si="68"/>
        <v>7482.5000000000255</v>
      </c>
      <c r="C288">
        <f t="shared" si="62"/>
        <v>246.00000000000082</v>
      </c>
      <c r="D288" s="7">
        <f t="shared" si="63"/>
        <v>20.500000000000068</v>
      </c>
      <c r="E288" s="8">
        <f t="shared" si="53"/>
        <v>1150.9604889285476</v>
      </c>
      <c r="F288" s="8">
        <f t="shared" si="64"/>
        <v>1000.8352077639546</v>
      </c>
      <c r="G288" s="8">
        <f t="shared" si="58"/>
        <v>1000.0006229748648</v>
      </c>
      <c r="H288" s="8">
        <f t="shared" si="59"/>
        <v>1000</v>
      </c>
      <c r="I288" s="4">
        <f t="shared" si="60"/>
        <v>208733.39372506758</v>
      </c>
      <c r="J288" s="7">
        <f t="shared" si="61"/>
        <v>0.20873339372506758</v>
      </c>
      <c r="K288" s="7">
        <f t="shared" si="54"/>
        <v>17.09540990104217</v>
      </c>
      <c r="L288" s="8">
        <f t="shared" si="65"/>
        <v>18</v>
      </c>
      <c r="M288" s="8">
        <f t="shared" si="66"/>
        <v>3.568382925765654</v>
      </c>
      <c r="N288" s="4">
        <f t="shared" si="55"/>
        <v>108538313.99203865</v>
      </c>
      <c r="O288" s="4">
        <f t="shared" si="56"/>
        <v>2886371086378.938</v>
      </c>
      <c r="P288" s="7">
        <f t="shared" si="67"/>
        <v>48.1061847729823</v>
      </c>
      <c r="Q288" s="7">
        <f t="shared" si="57"/>
        <v>1150.9207226077897</v>
      </c>
    </row>
    <row r="289" spans="2:17" ht="12.75">
      <c r="B289" s="8">
        <f t="shared" si="68"/>
        <v>7512.916666666692</v>
      </c>
      <c r="C289">
        <f t="shared" si="62"/>
        <v>247.00000000000082</v>
      </c>
      <c r="D289" s="7">
        <f t="shared" si="63"/>
        <v>20.583333333333403</v>
      </c>
      <c r="E289" s="8">
        <f t="shared" si="53"/>
        <v>1150.9207226077897</v>
      </c>
      <c r="F289" s="8">
        <f t="shared" si="64"/>
        <v>1000.8006283545998</v>
      </c>
      <c r="G289" s="8">
        <f t="shared" si="58"/>
        <v>1000.0005724732735</v>
      </c>
      <c r="H289" s="8">
        <f t="shared" si="59"/>
        <v>1000</v>
      </c>
      <c r="I289" s="4">
        <f t="shared" si="60"/>
        <v>200094.09601089472</v>
      </c>
      <c r="J289" s="7">
        <f t="shared" si="61"/>
        <v>0.20009409601089473</v>
      </c>
      <c r="K289" s="7">
        <f t="shared" si="54"/>
        <v>17.09540990104217</v>
      </c>
      <c r="L289" s="8">
        <f t="shared" si="65"/>
        <v>18</v>
      </c>
      <c r="M289" s="8">
        <f t="shared" si="66"/>
        <v>3.4206905900847326</v>
      </c>
      <c r="N289" s="4">
        <f t="shared" si="55"/>
        <v>104046005.44841062</v>
      </c>
      <c r="O289" s="4">
        <f t="shared" si="56"/>
        <v>2886475132384.386</v>
      </c>
      <c r="P289" s="7">
        <f t="shared" si="67"/>
        <v>48.1079188730731</v>
      </c>
      <c r="Q289" s="7">
        <f t="shared" si="57"/>
        <v>1150.8826021584998</v>
      </c>
    </row>
    <row r="290" spans="2:17" ht="12.75">
      <c r="B290" s="8">
        <f t="shared" si="68"/>
        <v>7543.333333333359</v>
      </c>
      <c r="C290">
        <f t="shared" si="62"/>
        <v>248.00000000000085</v>
      </c>
      <c r="D290" s="7">
        <f t="shared" si="63"/>
        <v>20.66666666666674</v>
      </c>
      <c r="E290" s="8">
        <f t="shared" si="53"/>
        <v>1150.8826021584998</v>
      </c>
      <c r="F290" s="8">
        <f t="shared" si="64"/>
        <v>1000.767480137826</v>
      </c>
      <c r="G290" s="8">
        <f t="shared" si="58"/>
        <v>1000.0005260643698</v>
      </c>
      <c r="H290" s="8">
        <f t="shared" si="59"/>
        <v>1000</v>
      </c>
      <c r="I290" s="4">
        <f t="shared" si="60"/>
        <v>191812.14654974284</v>
      </c>
      <c r="J290" s="7">
        <f t="shared" si="61"/>
        <v>0.19181214654974285</v>
      </c>
      <c r="K290" s="7">
        <f t="shared" si="54"/>
        <v>17.09540990104217</v>
      </c>
      <c r="L290" s="8">
        <f t="shared" si="65"/>
        <v>18</v>
      </c>
      <c r="M290" s="8">
        <f t="shared" si="66"/>
        <v>3.2791072692666257</v>
      </c>
      <c r="N290" s="4">
        <f t="shared" si="55"/>
        <v>99739512.77352653</v>
      </c>
      <c r="O290" s="4">
        <f t="shared" si="56"/>
        <v>2886574871897.1597</v>
      </c>
      <c r="P290" s="7">
        <f t="shared" si="67"/>
        <v>48.109581198285994</v>
      </c>
      <c r="Q290" s="7">
        <f t="shared" si="57"/>
        <v>1150.8460595041624</v>
      </c>
    </row>
    <row r="291" spans="2:17" ht="12.75">
      <c r="B291" s="8">
        <f t="shared" si="68"/>
        <v>7573.750000000026</v>
      </c>
      <c r="C291">
        <f t="shared" si="62"/>
        <v>249.00000000000085</v>
      </c>
      <c r="D291" s="7">
        <f t="shared" si="63"/>
        <v>20.75000000000007</v>
      </c>
      <c r="E291" s="8">
        <f t="shared" si="53"/>
        <v>1150.8460595041624</v>
      </c>
      <c r="F291" s="8">
        <f t="shared" si="64"/>
        <v>1000.735703916663</v>
      </c>
      <c r="G291" s="8">
        <f t="shared" si="58"/>
        <v>1000.0004834166258</v>
      </c>
      <c r="H291" s="8">
        <f t="shared" si="59"/>
        <v>1000</v>
      </c>
      <c r="I291" s="4">
        <f t="shared" si="60"/>
        <v>183872.78251171796</v>
      </c>
      <c r="J291" s="7">
        <f t="shared" si="61"/>
        <v>0.18387278251171796</v>
      </c>
      <c r="K291" s="7">
        <f t="shared" si="54"/>
        <v>17.09540990104217</v>
      </c>
      <c r="L291" s="8">
        <f t="shared" si="65"/>
        <v>18</v>
      </c>
      <c r="M291" s="8">
        <f t="shared" si="66"/>
        <v>3.143380586682997</v>
      </c>
      <c r="N291" s="4">
        <f t="shared" si="55"/>
        <v>95611159.51160783</v>
      </c>
      <c r="O291" s="4">
        <f t="shared" si="56"/>
        <v>2886670483056.6714</v>
      </c>
      <c r="P291" s="7">
        <f t="shared" si="67"/>
        <v>48.111174717611185</v>
      </c>
      <c r="Q291" s="7">
        <f t="shared" si="57"/>
        <v>1150.8110293804766</v>
      </c>
    </row>
    <row r="292" spans="2:17" ht="12.75">
      <c r="B292" s="8">
        <f t="shared" si="68"/>
        <v>7604.166666666693</v>
      </c>
      <c r="C292">
        <f t="shared" si="62"/>
        <v>250.00000000000088</v>
      </c>
      <c r="D292" s="7">
        <f t="shared" si="63"/>
        <v>20.833333333333407</v>
      </c>
      <c r="E292" s="8">
        <f t="shared" si="53"/>
        <v>1150.8110293804766</v>
      </c>
      <c r="F292" s="8">
        <f t="shared" si="64"/>
        <v>1000.705242939545</v>
      </c>
      <c r="G292" s="8">
        <f t="shared" si="58"/>
        <v>1000.0004442253521</v>
      </c>
      <c r="H292" s="8">
        <f t="shared" si="59"/>
        <v>1000</v>
      </c>
      <c r="I292" s="4">
        <f t="shared" si="60"/>
        <v>176261.84947401725</v>
      </c>
      <c r="J292" s="7">
        <f t="shared" si="61"/>
        <v>0.17626184947401724</v>
      </c>
      <c r="K292" s="7">
        <f t="shared" si="54"/>
        <v>17.09540990104217</v>
      </c>
      <c r="L292" s="8">
        <f t="shared" si="65"/>
        <v>18</v>
      </c>
      <c r="M292" s="8">
        <f t="shared" si="66"/>
        <v>3.0132685666741192</v>
      </c>
      <c r="N292" s="4">
        <f t="shared" si="55"/>
        <v>91653585.56967114</v>
      </c>
      <c r="O292" s="4">
        <f t="shared" si="56"/>
        <v>2886762136642.241</v>
      </c>
      <c r="P292" s="7">
        <f t="shared" si="67"/>
        <v>48.11270227737069</v>
      </c>
      <c r="Q292" s="7">
        <f t="shared" si="57"/>
        <v>1150.7774492195058</v>
      </c>
    </row>
    <row r="293" spans="2:17" ht="12.75">
      <c r="B293" s="8">
        <f t="shared" si="68"/>
        <v>7634.58333333336</v>
      </c>
      <c r="C293">
        <f t="shared" si="62"/>
        <v>251.00000000000088</v>
      </c>
      <c r="D293" s="7">
        <f t="shared" si="63"/>
        <v>20.91666666666674</v>
      </c>
      <c r="E293" s="8">
        <f t="shared" si="53"/>
        <v>1150.7774492195058</v>
      </c>
      <c r="F293" s="8">
        <f t="shared" si="64"/>
        <v>1000.6760427995704</v>
      </c>
      <c r="G293" s="8">
        <f t="shared" si="58"/>
        <v>1000.0004082105264</v>
      </c>
      <c r="H293" s="8">
        <f t="shared" si="59"/>
        <v>1000</v>
      </c>
      <c r="I293" s="4">
        <f t="shared" si="60"/>
        <v>168965.77647353482</v>
      </c>
      <c r="J293" s="7">
        <f t="shared" si="61"/>
        <v>0.1689657764735348</v>
      </c>
      <c r="K293" s="7">
        <f t="shared" si="54"/>
        <v>17.09540990104217</v>
      </c>
      <c r="L293" s="8">
        <f t="shared" si="65"/>
        <v>18</v>
      </c>
      <c r="M293" s="8">
        <f t="shared" si="66"/>
        <v>2.8885392080629453</v>
      </c>
      <c r="N293" s="4">
        <f t="shared" si="55"/>
        <v>87859734.24524793</v>
      </c>
      <c r="O293" s="4">
        <f t="shared" si="56"/>
        <v>2886849996376.4863</v>
      </c>
      <c r="P293" s="7">
        <f t="shared" si="67"/>
        <v>48.11416660627477</v>
      </c>
      <c r="Q293" s="7">
        <f t="shared" si="57"/>
        <v>1150.7452590385358</v>
      </c>
    </row>
    <row r="294" spans="2:17" ht="12.75">
      <c r="B294" s="8">
        <f t="shared" si="68"/>
        <v>7665.000000000027</v>
      </c>
      <c r="C294">
        <f t="shared" si="62"/>
        <v>252.00000000000088</v>
      </c>
      <c r="D294" s="7">
        <f t="shared" si="63"/>
        <v>21.000000000000075</v>
      </c>
      <c r="E294" s="8">
        <f t="shared" si="53"/>
        <v>1150.7452590385358</v>
      </c>
      <c r="F294" s="8">
        <f t="shared" si="64"/>
        <v>1000.6480513378573</v>
      </c>
      <c r="G294" s="8">
        <f t="shared" si="58"/>
        <v>1000.0003751147982</v>
      </c>
      <c r="H294" s="8">
        <f t="shared" si="59"/>
        <v>1000</v>
      </c>
      <c r="I294" s="4">
        <f t="shared" si="60"/>
        <v>161971.55206423503</v>
      </c>
      <c r="J294" s="7">
        <f t="shared" si="61"/>
        <v>0.16197155206423502</v>
      </c>
      <c r="K294" s="7">
        <f t="shared" si="54"/>
        <v>17.09540990104217</v>
      </c>
      <c r="L294" s="8">
        <f t="shared" si="65"/>
        <v>18</v>
      </c>
      <c r="M294" s="8">
        <f t="shared" si="66"/>
        <v>2.768970074846091</v>
      </c>
      <c r="N294" s="4">
        <f t="shared" si="55"/>
        <v>84222839.7765686</v>
      </c>
      <c r="O294" s="4">
        <f t="shared" si="56"/>
        <v>2886934219216.2627</v>
      </c>
      <c r="P294" s="7">
        <f t="shared" si="67"/>
        <v>48.11557032027105</v>
      </c>
      <c r="Q294" s="7">
        <f t="shared" si="57"/>
        <v>1150.7144013335214</v>
      </c>
    </row>
    <row r="295" spans="2:17" ht="12.75">
      <c r="B295" s="8">
        <f t="shared" si="68"/>
        <v>7695.416666666694</v>
      </c>
      <c r="C295">
        <f t="shared" si="62"/>
        <v>253.0000000000009</v>
      </c>
      <c r="D295" s="7">
        <f t="shared" si="63"/>
        <v>21.08333333333341</v>
      </c>
      <c r="E295" s="8">
        <f t="shared" si="53"/>
        <v>1150.7144013335214</v>
      </c>
      <c r="F295" s="8">
        <f t="shared" si="64"/>
        <v>1000.6212185508883</v>
      </c>
      <c r="G295" s="8">
        <f t="shared" si="58"/>
        <v>1000.0003447016556</v>
      </c>
      <c r="H295" s="8">
        <f t="shared" si="59"/>
        <v>1000</v>
      </c>
      <c r="I295" s="4">
        <f t="shared" si="60"/>
        <v>155266.70135430098</v>
      </c>
      <c r="J295" s="7">
        <f t="shared" si="61"/>
        <v>0.15526670135430098</v>
      </c>
      <c r="K295" s="7">
        <f t="shared" si="54"/>
        <v>17.09540990104217</v>
      </c>
      <c r="L295" s="8">
        <f t="shared" si="65"/>
        <v>18</v>
      </c>
      <c r="M295" s="8">
        <f t="shared" si="66"/>
        <v>2.654347903634475</v>
      </c>
      <c r="N295" s="4">
        <f t="shared" si="55"/>
        <v>80736415.40221527</v>
      </c>
      <c r="O295" s="4">
        <f t="shared" si="56"/>
        <v>2887014955631.665</v>
      </c>
      <c r="P295" s="7">
        <f t="shared" si="67"/>
        <v>48.11691592719441</v>
      </c>
      <c r="Q295" s="7">
        <f t="shared" si="57"/>
        <v>1150.6848209767923</v>
      </c>
    </row>
    <row r="296" spans="2:17" ht="12.75">
      <c r="B296" s="8">
        <f t="shared" si="68"/>
        <v>7725.833333333361</v>
      </c>
      <c r="C296">
        <f t="shared" si="62"/>
        <v>254.0000000000009</v>
      </c>
      <c r="D296" s="7">
        <f t="shared" si="63"/>
        <v>21.166666666666742</v>
      </c>
      <c r="E296" s="8">
        <f aca="true" t="shared" si="69" ref="E296:E343">Q295</f>
        <v>1150.6848209767923</v>
      </c>
      <c r="F296" s="8">
        <f t="shared" si="64"/>
        <v>1000.5954965015586</v>
      </c>
      <c r="G296" s="8">
        <f t="shared" si="58"/>
        <v>1000.0003167537388</v>
      </c>
      <c r="H296" s="8">
        <f t="shared" si="59"/>
        <v>1000</v>
      </c>
      <c r="I296" s="4">
        <f t="shared" si="60"/>
        <v>148839.26395281163</v>
      </c>
      <c r="J296" s="7">
        <f t="shared" si="61"/>
        <v>0.14883926395281163</v>
      </c>
      <c r="K296" s="7">
        <f aca="true" t="shared" si="70" ref="K296:K343">IF(D296&lt;=$B$36,$B$35/I296,K295)</f>
        <v>17.09540990104217</v>
      </c>
      <c r="L296" s="8">
        <f t="shared" si="65"/>
        <v>18</v>
      </c>
      <c r="M296" s="8">
        <f t="shared" si="66"/>
        <v>2.544468226642725</v>
      </c>
      <c r="N296" s="4">
        <f aca="true" t="shared" si="71" ref="N296:N343">I296*K296*$B$37</f>
        <v>77394241.89371622</v>
      </c>
      <c r="O296" s="4">
        <f aca="true" t="shared" si="72" ref="O296:O343">O295+N296</f>
        <v>2887092349873.5586</v>
      </c>
      <c r="P296" s="7">
        <f t="shared" si="67"/>
        <v>48.11820583122597</v>
      </c>
      <c r="Q296" s="7">
        <f aca="true" t="shared" si="73" ref="Q296:Q343">(-(1-$B$17*$B$7)+((1-$B$17*$B$7)^2+4*$B$17*$B$7*(1-O296/$B$12))^0.5)/(2*$B$17)</f>
        <v>1150.6564651191736</v>
      </c>
    </row>
    <row r="297" spans="2:17" ht="12.75">
      <c r="B297" s="8">
        <f t="shared" si="68"/>
        <v>7756.250000000028</v>
      </c>
      <c r="C297">
        <f t="shared" si="62"/>
        <v>255.0000000000009</v>
      </c>
      <c r="D297" s="7">
        <f t="shared" si="63"/>
        <v>21.250000000000075</v>
      </c>
      <c r="E297" s="8">
        <f t="shared" si="69"/>
        <v>1150.6564651191736</v>
      </c>
      <c r="F297" s="8">
        <f t="shared" si="64"/>
        <v>1000.5708392340641</v>
      </c>
      <c r="G297" s="8">
        <f t="shared" si="58"/>
        <v>1000.0002910712903</v>
      </c>
      <c r="H297" s="8">
        <f t="shared" si="59"/>
        <v>1000</v>
      </c>
      <c r="I297" s="4">
        <f t="shared" si="60"/>
        <v>142677.7728617382</v>
      </c>
      <c r="J297" s="7">
        <f t="shared" si="61"/>
        <v>0.1426777728617382</v>
      </c>
      <c r="K297" s="7">
        <f t="shared" si="70"/>
        <v>17.09540990104217</v>
      </c>
      <c r="L297" s="8">
        <f t="shared" si="65"/>
        <v>18</v>
      </c>
      <c r="M297" s="8">
        <f t="shared" si="66"/>
        <v>2.4391350108392054</v>
      </c>
      <c r="N297" s="4">
        <f t="shared" si="71"/>
        <v>74190356.5796925</v>
      </c>
      <c r="O297" s="4">
        <f t="shared" si="72"/>
        <v>2887166540230.138</v>
      </c>
      <c r="P297" s="7">
        <f t="shared" si="67"/>
        <v>48.11944233716897</v>
      </c>
      <c r="Q297" s="7">
        <f t="shared" si="73"/>
        <v>1150.6292830959328</v>
      </c>
    </row>
    <row r="298" spans="2:17" ht="12.75">
      <c r="B298" s="8">
        <f t="shared" si="68"/>
        <v>7786.666666666695</v>
      </c>
      <c r="C298">
        <f t="shared" si="62"/>
        <v>256.0000000000009</v>
      </c>
      <c r="D298" s="7">
        <f t="shared" si="63"/>
        <v>21.33333333333341</v>
      </c>
      <c r="E298" s="8">
        <f t="shared" si="69"/>
        <v>1150.6292830959328</v>
      </c>
      <c r="F298" s="8">
        <f t="shared" si="64"/>
        <v>1000.5472026921155</v>
      </c>
      <c r="G298" s="8">
        <f t="shared" si="58"/>
        <v>1000.0002674707313</v>
      </c>
      <c r="H298" s="8">
        <f t="shared" si="59"/>
        <v>1000</v>
      </c>
      <c r="I298" s="4">
        <f t="shared" si="60"/>
        <v>136771.2341854156</v>
      </c>
      <c r="J298" s="7">
        <f t="shared" si="61"/>
        <v>0.13677123418541562</v>
      </c>
      <c r="K298" s="7">
        <f t="shared" si="70"/>
        <v>17.09540990104217</v>
      </c>
      <c r="L298" s="8">
        <f t="shared" si="65"/>
        <v>18</v>
      </c>
      <c r="M298" s="8">
        <f t="shared" si="66"/>
        <v>2.3381603110711113</v>
      </c>
      <c r="N298" s="4">
        <f t="shared" si="71"/>
        <v>71119042.79507963</v>
      </c>
      <c r="O298" s="4">
        <f t="shared" si="72"/>
        <v>2887237659272.933</v>
      </c>
      <c r="P298" s="7">
        <f t="shared" si="67"/>
        <v>48.12062765454888</v>
      </c>
      <c r="Q298" s="7">
        <f t="shared" si="73"/>
        <v>1150.6032263366317</v>
      </c>
    </row>
    <row r="299" spans="2:17" ht="12.75">
      <c r="B299" s="8">
        <f t="shared" si="68"/>
        <v>7817.083333333362</v>
      </c>
      <c r="C299">
        <f t="shared" si="62"/>
        <v>257.0000000000009</v>
      </c>
      <c r="D299" s="7">
        <f t="shared" si="63"/>
        <v>21.416666666666742</v>
      </c>
      <c r="E299" s="8">
        <f t="shared" si="69"/>
        <v>1150.6032263366317</v>
      </c>
      <c r="F299" s="8">
        <f t="shared" si="64"/>
        <v>1000.5245446405494</v>
      </c>
      <c r="G299" s="8">
        <f t="shared" si="58"/>
        <v>1000.000245783351</v>
      </c>
      <c r="H299" s="8">
        <f t="shared" si="59"/>
        <v>1000</v>
      </c>
      <c r="I299" s="4">
        <f t="shared" si="60"/>
        <v>131109.10767702185</v>
      </c>
      <c r="J299" s="7">
        <f t="shared" si="61"/>
        <v>0.13110910767702186</v>
      </c>
      <c r="K299" s="7">
        <f t="shared" si="70"/>
        <v>17.09540990104217</v>
      </c>
      <c r="L299" s="8">
        <f t="shared" si="65"/>
        <v>18</v>
      </c>
      <c r="M299" s="8">
        <f t="shared" si="66"/>
        <v>2.2413639374985634</v>
      </c>
      <c r="N299" s="4">
        <f t="shared" si="71"/>
        <v>68174819.76558131</v>
      </c>
      <c r="O299" s="4">
        <f t="shared" si="72"/>
        <v>2887305834092.6987</v>
      </c>
      <c r="P299" s="7">
        <f t="shared" si="67"/>
        <v>48.12176390154498</v>
      </c>
      <c r="Q299" s="7">
        <f t="shared" si="73"/>
        <v>1150.5782482788213</v>
      </c>
    </row>
    <row r="300" spans="2:17" ht="12.75">
      <c r="B300" s="8">
        <f t="shared" si="68"/>
        <v>7847.500000000029</v>
      </c>
      <c r="C300">
        <f t="shared" si="62"/>
        <v>258.00000000000097</v>
      </c>
      <c r="D300" s="7">
        <f t="shared" si="63"/>
        <v>21.50000000000008</v>
      </c>
      <c r="E300" s="8">
        <f t="shared" si="69"/>
        <v>1150.5782482788213</v>
      </c>
      <c r="F300" s="8">
        <f t="shared" si="64"/>
        <v>1000.5028245902795</v>
      </c>
      <c r="G300" s="8">
        <f aca="true" t="shared" si="74" ref="G300:G343">SQRT(F300^2-$B$22*I300^2-$B$20*I300)</f>
        <v>1000.000225854105</v>
      </c>
      <c r="H300" s="8">
        <f aca="true" t="shared" si="75" ref="H300:H343">$B$33</f>
        <v>1000</v>
      </c>
      <c r="I300" s="4">
        <f aca="true" t="shared" si="76" ref="I300:I343">(-$B$28+SQRT($B$28^2+4*$B$29*(F300^2-H300^2)))/(2*$B$29)</f>
        <v>125681.2881083255</v>
      </c>
      <c r="J300" s="7">
        <f aca="true" t="shared" si="77" ref="J300:J343">I300/1000000</f>
        <v>0.12568128810832552</v>
      </c>
      <c r="K300" s="7">
        <f t="shared" si="70"/>
        <v>17.09540990104217</v>
      </c>
      <c r="L300" s="8">
        <f t="shared" si="65"/>
        <v>18</v>
      </c>
      <c r="M300" s="8">
        <f t="shared" si="66"/>
        <v>2.1485731371028014</v>
      </c>
      <c r="N300" s="4">
        <f t="shared" si="71"/>
        <v>65352432.92021021</v>
      </c>
      <c r="O300" s="4">
        <f t="shared" si="72"/>
        <v>2887371186525.619</v>
      </c>
      <c r="P300" s="7">
        <f t="shared" si="67"/>
        <v>48.122853108760324</v>
      </c>
      <c r="Q300" s="7">
        <f t="shared" si="73"/>
        <v>1150.5543042850481</v>
      </c>
    </row>
    <row r="301" spans="2:17" ht="12.75">
      <c r="B301" s="8">
        <f t="shared" si="68"/>
        <v>7877.916666666696</v>
      </c>
      <c r="C301">
        <f aca="true" t="shared" si="78" ref="C301:C343">B301/(365/12)</f>
        <v>259.00000000000097</v>
      </c>
      <c r="D301" s="7">
        <f aca="true" t="shared" si="79" ref="D301:D343">C301/12</f>
        <v>21.583333333333414</v>
      </c>
      <c r="E301" s="8">
        <f t="shared" si="69"/>
        <v>1150.5543042850481</v>
      </c>
      <c r="F301" s="8">
        <f aca="true" t="shared" si="80" ref="F301:F343">E301/$B$25</f>
        <v>1000.4820037261289</v>
      </c>
      <c r="G301" s="8">
        <f t="shared" si="74"/>
        <v>1000.0002075405076</v>
      </c>
      <c r="H301" s="8">
        <f t="shared" si="75"/>
        <v>1000</v>
      </c>
      <c r="I301" s="4">
        <f t="shared" si="76"/>
        <v>120478.0873489308</v>
      </c>
      <c r="J301" s="7">
        <f t="shared" si="77"/>
        <v>0.1204780873489308</v>
      </c>
      <c r="K301" s="7">
        <f t="shared" si="70"/>
        <v>17.09540990104217</v>
      </c>
      <c r="L301" s="8">
        <f aca="true" t="shared" si="81" ref="L301:L343">ROUNDUP(K301,0)</f>
        <v>18</v>
      </c>
      <c r="M301" s="8">
        <f aca="true" t="shared" si="82" ref="M301:M343">I301*K301/1000000</f>
        <v>2.0596222873235353</v>
      </c>
      <c r="N301" s="4">
        <f t="shared" si="71"/>
        <v>62646844.572757535</v>
      </c>
      <c r="O301" s="4">
        <f t="shared" si="72"/>
        <v>2887433833370.192</v>
      </c>
      <c r="P301" s="7">
        <f aca="true" t="shared" si="83" ref="P301:P343">O301/$B$12*100</f>
        <v>48.12389722283653</v>
      </c>
      <c r="Q301" s="7">
        <f t="shared" si="73"/>
        <v>1150.5313515634987</v>
      </c>
    </row>
    <row r="302" spans="2:17" ht="12.75">
      <c r="B302" s="8">
        <f t="shared" si="68"/>
        <v>7908.333333333363</v>
      </c>
      <c r="C302">
        <f t="shared" si="78"/>
        <v>260.00000000000097</v>
      </c>
      <c r="D302" s="7">
        <f t="shared" si="79"/>
        <v>21.666666666666746</v>
      </c>
      <c r="E302" s="8">
        <f t="shared" si="69"/>
        <v>1150.5313515634987</v>
      </c>
      <c r="F302" s="8">
        <f t="shared" si="80"/>
        <v>1000.462044837825</v>
      </c>
      <c r="G302" s="8">
        <f t="shared" si="74"/>
        <v>1000.0001907116161</v>
      </c>
      <c r="H302" s="8">
        <f t="shared" si="75"/>
        <v>1000</v>
      </c>
      <c r="I302" s="4">
        <f t="shared" si="76"/>
        <v>115490.21722669156</v>
      </c>
      <c r="J302" s="7">
        <f t="shared" si="77"/>
        <v>0.11549021722669156</v>
      </c>
      <c r="K302" s="7">
        <f t="shared" si="70"/>
        <v>17.09540990104217</v>
      </c>
      <c r="L302" s="8">
        <f t="shared" si="81"/>
        <v>18</v>
      </c>
      <c r="M302" s="8">
        <f t="shared" si="82"/>
        <v>1.974352603050694</v>
      </c>
      <c r="N302" s="4">
        <f t="shared" si="71"/>
        <v>60053225.00945861</v>
      </c>
      <c r="O302" s="4">
        <f t="shared" si="72"/>
        <v>2887493886595.201</v>
      </c>
      <c r="P302" s="7">
        <f t="shared" si="83"/>
        <v>48.12489810992002</v>
      </c>
      <c r="Q302" s="7">
        <f t="shared" si="73"/>
        <v>1150.50934909177</v>
      </c>
    </row>
    <row r="303" spans="2:17" ht="12.75">
      <c r="B303" s="8">
        <f t="shared" si="68"/>
        <v>7938.75000000003</v>
      </c>
      <c r="C303">
        <f t="shared" si="78"/>
        <v>261.00000000000097</v>
      </c>
      <c r="D303" s="7">
        <f t="shared" si="79"/>
        <v>21.75000000000008</v>
      </c>
      <c r="E303" s="8">
        <f t="shared" si="69"/>
        <v>1150.50934909177</v>
      </c>
      <c r="F303" s="8">
        <f t="shared" si="80"/>
        <v>1000.4429122537131</v>
      </c>
      <c r="G303" s="8">
        <f t="shared" si="74"/>
        <v>1000.0001752470955</v>
      </c>
      <c r="H303" s="8">
        <f t="shared" si="75"/>
        <v>1000</v>
      </c>
      <c r="I303" s="4">
        <f t="shared" si="76"/>
        <v>110708.77305861734</v>
      </c>
      <c r="J303" s="7">
        <f t="shared" si="77"/>
        <v>0.11070877305861734</v>
      </c>
      <c r="K303" s="7">
        <f t="shared" si="70"/>
        <v>17.09540990104217</v>
      </c>
      <c r="L303" s="8">
        <f t="shared" si="81"/>
        <v>18</v>
      </c>
      <c r="M303" s="8">
        <f t="shared" si="82"/>
        <v>1.8926118550785176</v>
      </c>
      <c r="N303" s="4">
        <f t="shared" si="71"/>
        <v>57566943.92530491</v>
      </c>
      <c r="O303" s="4">
        <f t="shared" si="72"/>
        <v>2887551453539.1265</v>
      </c>
      <c r="P303" s="7">
        <f t="shared" si="83"/>
        <v>48.125857558985444</v>
      </c>
      <c r="Q303" s="7">
        <f t="shared" si="73"/>
        <v>1150.488257543827</v>
      </c>
    </row>
    <row r="304" spans="2:17" ht="12.75">
      <c r="B304" s="8">
        <f t="shared" si="68"/>
        <v>7969.166666666697</v>
      </c>
      <c r="C304">
        <f t="shared" si="78"/>
        <v>262.00000000000097</v>
      </c>
      <c r="D304" s="7">
        <f t="shared" si="79"/>
        <v>21.833333333333414</v>
      </c>
      <c r="E304" s="8">
        <f t="shared" si="69"/>
        <v>1150.488257543827</v>
      </c>
      <c r="F304" s="8">
        <f t="shared" si="80"/>
        <v>1000.424571777241</v>
      </c>
      <c r="G304" s="8">
        <f t="shared" si="74"/>
        <v>1000.0001610363603</v>
      </c>
      <c r="H304" s="8">
        <f t="shared" si="75"/>
        <v>1000</v>
      </c>
      <c r="I304" s="4">
        <f t="shared" si="76"/>
        <v>106125.21786619343</v>
      </c>
      <c r="J304" s="7">
        <f t="shared" si="77"/>
        <v>0.10612521786619343</v>
      </c>
      <c r="K304" s="7">
        <f t="shared" si="70"/>
        <v>17.09540990104217</v>
      </c>
      <c r="L304" s="8">
        <f t="shared" si="81"/>
        <v>18</v>
      </c>
      <c r="M304" s="8">
        <f t="shared" si="82"/>
        <v>1.8142541002599806</v>
      </c>
      <c r="N304" s="4">
        <f t="shared" si="71"/>
        <v>55183562.216241084</v>
      </c>
      <c r="O304" s="4">
        <f t="shared" si="72"/>
        <v>2887606637101.343</v>
      </c>
      <c r="P304" s="7">
        <f t="shared" si="83"/>
        <v>48.126777285022385</v>
      </c>
      <c r="Q304" s="7">
        <f t="shared" si="73"/>
        <v>1150.4680392199714</v>
      </c>
    </row>
    <row r="305" spans="2:17" ht="12.75">
      <c r="B305" s="8">
        <f t="shared" si="68"/>
        <v>7999.583333333364</v>
      </c>
      <c r="C305">
        <f t="shared" si="78"/>
        <v>263.000000000001</v>
      </c>
      <c r="D305" s="7">
        <f t="shared" si="79"/>
        <v>21.916666666666753</v>
      </c>
      <c r="E305" s="8">
        <f t="shared" si="69"/>
        <v>1150.4680392199714</v>
      </c>
      <c r="F305" s="8">
        <f t="shared" si="80"/>
        <v>1000.4069906260621</v>
      </c>
      <c r="G305" s="8">
        <f t="shared" si="74"/>
        <v>1000.0001479777848</v>
      </c>
      <c r="H305" s="8">
        <f t="shared" si="75"/>
        <v>1000</v>
      </c>
      <c r="I305" s="4">
        <f t="shared" si="76"/>
        <v>101731.3672378078</v>
      </c>
      <c r="J305" s="7">
        <f t="shared" si="77"/>
        <v>0.1017313672378078</v>
      </c>
      <c r="K305" s="7">
        <f t="shared" si="70"/>
        <v>17.09540990104217</v>
      </c>
      <c r="L305" s="8">
        <f t="shared" si="81"/>
        <v>18</v>
      </c>
      <c r="M305" s="8">
        <f t="shared" si="82"/>
        <v>1.7391394227237766</v>
      </c>
      <c r="N305" s="4">
        <f t="shared" si="71"/>
        <v>52898824.10784821</v>
      </c>
      <c r="O305" s="4">
        <f t="shared" si="72"/>
        <v>2887659535925.4507</v>
      </c>
      <c r="P305" s="7">
        <f t="shared" si="83"/>
        <v>48.127658932090846</v>
      </c>
      <c r="Q305" s="7">
        <f t="shared" si="73"/>
        <v>1150.4486579796196</v>
      </c>
    </row>
    <row r="306" spans="2:17" ht="12.75">
      <c r="B306" s="8">
        <f t="shared" si="68"/>
        <v>8030.000000000031</v>
      </c>
      <c r="C306">
        <f t="shared" si="78"/>
        <v>264.000000000001</v>
      </c>
      <c r="D306" s="7">
        <f t="shared" si="79"/>
        <v>22.000000000000085</v>
      </c>
      <c r="E306" s="8">
        <f t="shared" si="69"/>
        <v>1150.4486579796196</v>
      </c>
      <c r="F306" s="8">
        <f t="shared" si="80"/>
        <v>1000.3901373735823</v>
      </c>
      <c r="G306" s="8">
        <f t="shared" si="74"/>
        <v>1000.0001359779778</v>
      </c>
      <c r="H306" s="8">
        <f t="shared" si="75"/>
        <v>1000</v>
      </c>
      <c r="I306" s="4">
        <f t="shared" si="76"/>
        <v>97519.3747950942</v>
      </c>
      <c r="J306" s="7">
        <f t="shared" si="77"/>
        <v>0.0975193747950942</v>
      </c>
      <c r="K306" s="7">
        <f t="shared" si="70"/>
        <v>17.09540990104217</v>
      </c>
      <c r="L306" s="8">
        <f t="shared" si="81"/>
        <v>18</v>
      </c>
      <c r="M306" s="8">
        <f t="shared" si="82"/>
        <v>1.667133685415496</v>
      </c>
      <c r="N306" s="4">
        <f t="shared" si="71"/>
        <v>50708649.59805467</v>
      </c>
      <c r="O306" s="4">
        <f t="shared" si="72"/>
        <v>2887710244575.049</v>
      </c>
      <c r="P306" s="7">
        <f t="shared" si="83"/>
        <v>48.12850407625081</v>
      </c>
      <c r="Q306" s="7">
        <f t="shared" si="73"/>
        <v>1150.4300791770218</v>
      </c>
    </row>
    <row r="307" spans="2:17" ht="12.75">
      <c r="B307" s="8">
        <f t="shared" si="68"/>
        <v>8060.416666666698</v>
      </c>
      <c r="C307">
        <f t="shared" si="78"/>
        <v>265.000000000001</v>
      </c>
      <c r="D307" s="7">
        <f t="shared" si="79"/>
        <v>22.083333333333417</v>
      </c>
      <c r="E307" s="8">
        <f t="shared" si="69"/>
        <v>1150.4300791770218</v>
      </c>
      <c r="F307" s="8">
        <f t="shared" si="80"/>
        <v>1000.3739818930625</v>
      </c>
      <c r="G307" s="8">
        <f t="shared" si="74"/>
        <v>1000.0001249511155</v>
      </c>
      <c r="H307" s="8">
        <f t="shared" si="75"/>
        <v>1000</v>
      </c>
      <c r="I307" s="4">
        <f t="shared" si="76"/>
        <v>93481.7182918537</v>
      </c>
      <c r="J307" s="7">
        <f t="shared" si="77"/>
        <v>0.0934817182918537</v>
      </c>
      <c r="K307" s="7">
        <f t="shared" si="70"/>
        <v>17.09540990104217</v>
      </c>
      <c r="L307" s="8">
        <f t="shared" si="81"/>
        <v>18</v>
      </c>
      <c r="M307" s="8">
        <f t="shared" si="82"/>
        <v>1.5981082924529908</v>
      </c>
      <c r="N307" s="4">
        <f t="shared" si="71"/>
        <v>48609127.228778474</v>
      </c>
      <c r="O307" s="4">
        <f t="shared" si="72"/>
        <v>2887758853702.278</v>
      </c>
      <c r="P307" s="7">
        <f t="shared" si="83"/>
        <v>48.12931422837129</v>
      </c>
      <c r="Q307" s="7">
        <f t="shared" si="73"/>
        <v>1150.4122695993974</v>
      </c>
    </row>
    <row r="308" spans="2:17" ht="12.75">
      <c r="B308" s="8">
        <f t="shared" si="68"/>
        <v>8090.833333333365</v>
      </c>
      <c r="C308">
        <f t="shared" si="78"/>
        <v>266.000000000001</v>
      </c>
      <c r="D308" s="7">
        <f t="shared" si="79"/>
        <v>22.166666666666753</v>
      </c>
      <c r="E308" s="8">
        <f t="shared" si="69"/>
        <v>1150.4122695993974</v>
      </c>
      <c r="F308" s="8">
        <f t="shared" si="80"/>
        <v>1000.3584953038239</v>
      </c>
      <c r="G308" s="8">
        <f t="shared" si="74"/>
        <v>1000.0001148183283</v>
      </c>
      <c r="H308" s="8">
        <f t="shared" si="75"/>
        <v>1000</v>
      </c>
      <c r="I308" s="4">
        <f t="shared" si="76"/>
        <v>89611.1862326335</v>
      </c>
      <c r="J308" s="7">
        <f t="shared" si="77"/>
        <v>0.08961118623263349</v>
      </c>
      <c r="K308" s="7">
        <f t="shared" si="70"/>
        <v>17.09540990104217</v>
      </c>
      <c r="L308" s="8">
        <f t="shared" si="81"/>
        <v>18</v>
      </c>
      <c r="M308" s="8">
        <f t="shared" si="82"/>
        <v>1.5319399603654966</v>
      </c>
      <c r="N308" s="4">
        <f t="shared" si="71"/>
        <v>46596507.12778386</v>
      </c>
      <c r="O308" s="4">
        <f t="shared" si="72"/>
        <v>2887805450209.406</v>
      </c>
      <c r="P308" s="7">
        <f t="shared" si="83"/>
        <v>48.13009083682343</v>
      </c>
      <c r="Q308" s="7">
        <f t="shared" si="73"/>
        <v>1150.3951974078095</v>
      </c>
    </row>
    <row r="309" spans="2:17" ht="12.75">
      <c r="B309" s="8">
        <f t="shared" si="68"/>
        <v>8121.250000000032</v>
      </c>
      <c r="C309">
        <f t="shared" si="78"/>
        <v>267.000000000001</v>
      </c>
      <c r="D309" s="7">
        <f t="shared" si="79"/>
        <v>22.250000000000085</v>
      </c>
      <c r="E309" s="8">
        <f t="shared" si="69"/>
        <v>1150.3951974078095</v>
      </c>
      <c r="F309" s="8">
        <f t="shared" si="80"/>
        <v>1000.3436499198344</v>
      </c>
      <c r="G309" s="8">
        <f t="shared" si="74"/>
        <v>1000.0001055071382</v>
      </c>
      <c r="H309" s="8">
        <f t="shared" si="75"/>
        <v>1000</v>
      </c>
      <c r="I309" s="4">
        <f t="shared" si="76"/>
        <v>85900.86508108748</v>
      </c>
      <c r="J309" s="7">
        <f t="shared" si="77"/>
        <v>0.08590086508108748</v>
      </c>
      <c r="K309" s="7">
        <f t="shared" si="70"/>
        <v>17.09540990104217</v>
      </c>
      <c r="L309" s="8">
        <f t="shared" si="81"/>
        <v>18</v>
      </c>
      <c r="M309" s="8">
        <f t="shared" si="82"/>
        <v>1.4685104994153106</v>
      </c>
      <c r="N309" s="4">
        <f t="shared" si="71"/>
        <v>44667194.357215695</v>
      </c>
      <c r="O309" s="4">
        <f t="shared" si="72"/>
        <v>2887850117403.763</v>
      </c>
      <c r="P309" s="7">
        <f t="shared" si="83"/>
        <v>48.13083529006272</v>
      </c>
      <c r="Q309" s="7">
        <f t="shared" si="73"/>
        <v>1150.378832080412</v>
      </c>
    </row>
    <row r="310" spans="2:17" ht="12.75">
      <c r="B310" s="8">
        <f t="shared" si="68"/>
        <v>8151.666666666699</v>
      </c>
      <c r="C310">
        <f t="shared" si="78"/>
        <v>268.000000000001</v>
      </c>
      <c r="D310" s="7">
        <f t="shared" si="79"/>
        <v>22.333333333333417</v>
      </c>
      <c r="E310" s="8">
        <f t="shared" si="69"/>
        <v>1150.378832080412</v>
      </c>
      <c r="F310" s="8">
        <f t="shared" si="80"/>
        <v>1000.3294192003583</v>
      </c>
      <c r="G310" s="8">
        <f t="shared" si="74"/>
        <v>1000.000096950941</v>
      </c>
      <c r="H310" s="8">
        <f t="shared" si="75"/>
        <v>1000</v>
      </c>
      <c r="I310" s="4">
        <f t="shared" si="76"/>
        <v>82344.12697931947</v>
      </c>
      <c r="J310" s="7">
        <f t="shared" si="77"/>
        <v>0.08234412697931946</v>
      </c>
      <c r="K310" s="7">
        <f t="shared" si="70"/>
        <v>17.09540990104217</v>
      </c>
      <c r="L310" s="8">
        <f t="shared" si="81"/>
        <v>18</v>
      </c>
      <c r="M310" s="8">
        <f t="shared" si="82"/>
        <v>1.4077066036549317</v>
      </c>
      <c r="N310" s="4">
        <f t="shared" si="71"/>
        <v>42817742.52783751</v>
      </c>
      <c r="O310" s="4">
        <f t="shared" si="72"/>
        <v>2887892935146.291</v>
      </c>
      <c r="P310" s="7">
        <f t="shared" si="83"/>
        <v>48.13154891910485</v>
      </c>
      <c r="Q310" s="7">
        <f t="shared" si="73"/>
        <v>1150.3631443579866</v>
      </c>
    </row>
    <row r="311" spans="2:17" ht="12.75">
      <c r="B311" s="8">
        <f t="shared" si="68"/>
        <v>8182.083333333366</v>
      </c>
      <c r="C311">
        <f t="shared" si="78"/>
        <v>269.0000000000011</v>
      </c>
      <c r="D311" s="7">
        <f t="shared" si="79"/>
        <v>22.416666666666757</v>
      </c>
      <c r="E311" s="8">
        <f t="shared" si="69"/>
        <v>1150.3631443579866</v>
      </c>
      <c r="F311" s="8">
        <f t="shared" si="80"/>
        <v>1000.3157777025971</v>
      </c>
      <c r="G311" s="8">
        <f t="shared" si="74"/>
        <v>1000.0000890885303</v>
      </c>
      <c r="H311" s="8">
        <f t="shared" si="75"/>
        <v>1000</v>
      </c>
      <c r="I311" s="4">
        <f t="shared" si="76"/>
        <v>78934.61796037425</v>
      </c>
      <c r="J311" s="7">
        <f t="shared" si="77"/>
        <v>0.07893461796037425</v>
      </c>
      <c r="K311" s="7">
        <f t="shared" si="70"/>
        <v>17.09540990104217</v>
      </c>
      <c r="L311" s="8">
        <f t="shared" si="81"/>
        <v>18</v>
      </c>
      <c r="M311" s="8">
        <f t="shared" si="82"/>
        <v>1.349419649414763</v>
      </c>
      <c r="N311" s="4">
        <f t="shared" si="71"/>
        <v>41044847.66969904</v>
      </c>
      <c r="O311" s="4">
        <f t="shared" si="72"/>
        <v>2887933979993.961</v>
      </c>
      <c r="P311" s="7">
        <f t="shared" si="83"/>
        <v>48.13223299989935</v>
      </c>
      <c r="Q311" s="7">
        <f t="shared" si="73"/>
        <v>1150.3481061917669</v>
      </c>
    </row>
    <row r="312" spans="2:17" ht="12.75">
      <c r="B312" s="8">
        <f aca="true" t="shared" si="84" ref="B312:B328">B311+$B$37</f>
        <v>8212.500000000033</v>
      </c>
      <c r="C312">
        <f t="shared" si="78"/>
        <v>270.0000000000011</v>
      </c>
      <c r="D312" s="7">
        <f t="shared" si="79"/>
        <v>22.50000000000009</v>
      </c>
      <c r="E312" s="8">
        <f t="shared" si="69"/>
        <v>1150.3481061917669</v>
      </c>
      <c r="F312" s="8">
        <f t="shared" si="80"/>
        <v>1000.3027010363191</v>
      </c>
      <c r="G312" s="8">
        <f t="shared" si="74"/>
        <v>1000.00008186366</v>
      </c>
      <c r="H312" s="8">
        <f t="shared" si="75"/>
        <v>1000</v>
      </c>
      <c r="I312" s="4">
        <f t="shared" si="76"/>
        <v>75666.24665363425</v>
      </c>
      <c r="J312" s="7">
        <f t="shared" si="77"/>
        <v>0.07566624665363425</v>
      </c>
      <c r="K312" s="7">
        <f t="shared" si="70"/>
        <v>17.09540990104217</v>
      </c>
      <c r="L312" s="8">
        <f t="shared" si="81"/>
        <v>18</v>
      </c>
      <c r="M312" s="8">
        <f t="shared" si="82"/>
        <v>1.293545502217238</v>
      </c>
      <c r="N312" s="4">
        <f t="shared" si="71"/>
        <v>39345342.35910766</v>
      </c>
      <c r="O312" s="4">
        <f t="shared" si="72"/>
        <v>2887973325336.32</v>
      </c>
      <c r="P312" s="7">
        <f t="shared" si="83"/>
        <v>48.13288875560533</v>
      </c>
      <c r="Q312" s="7">
        <f t="shared" si="73"/>
        <v>1150.3336906934792</v>
      </c>
    </row>
    <row r="313" spans="2:17" ht="12.75">
      <c r="B313" s="8">
        <f t="shared" si="84"/>
        <v>8242.916666666699</v>
      </c>
      <c r="C313">
        <f t="shared" si="78"/>
        <v>271.000000000001</v>
      </c>
      <c r="D313" s="7">
        <f t="shared" si="79"/>
        <v>22.583333333333417</v>
      </c>
      <c r="E313" s="8">
        <f t="shared" si="69"/>
        <v>1150.3336906934792</v>
      </c>
      <c r="F313" s="8">
        <f t="shared" si="80"/>
        <v>1000.2901658204167</v>
      </c>
      <c r="G313" s="8">
        <f t="shared" si="74"/>
        <v>1000.0000752246426</v>
      </c>
      <c r="H313" s="8">
        <f t="shared" si="75"/>
        <v>1000</v>
      </c>
      <c r="I313" s="4">
        <f t="shared" si="76"/>
        <v>72533.17346822907</v>
      </c>
      <c r="J313" s="7">
        <f t="shared" si="77"/>
        <v>0.07253317346822907</v>
      </c>
      <c r="K313" s="7">
        <f t="shared" si="70"/>
        <v>17.09540990104217</v>
      </c>
      <c r="L313" s="8">
        <f t="shared" si="81"/>
        <v>18</v>
      </c>
      <c r="M313" s="8">
        <f t="shared" si="82"/>
        <v>1.2399843318627726</v>
      </c>
      <c r="N313" s="4">
        <f t="shared" si="71"/>
        <v>37716190.094159335</v>
      </c>
      <c r="O313" s="4">
        <f t="shared" si="72"/>
        <v>2888011041526.414</v>
      </c>
      <c r="P313" s="7">
        <f t="shared" si="83"/>
        <v>48.13351735877357</v>
      </c>
      <c r="Q313" s="7">
        <f t="shared" si="73"/>
        <v>1150.3198720872779</v>
      </c>
    </row>
    <row r="314" spans="2:17" ht="12.75">
      <c r="B314" s="8">
        <f t="shared" si="84"/>
        <v>8273.333333333365</v>
      </c>
      <c r="C314">
        <f t="shared" si="78"/>
        <v>272.000000000001</v>
      </c>
      <c r="D314" s="7">
        <f t="shared" si="79"/>
        <v>22.666666666666753</v>
      </c>
      <c r="E314" s="8">
        <f t="shared" si="69"/>
        <v>1150.3198720872779</v>
      </c>
      <c r="F314" s="8">
        <f t="shared" si="80"/>
        <v>1000.2781496411113</v>
      </c>
      <c r="G314" s="8">
        <f t="shared" si="74"/>
        <v>1000.0000691239804</v>
      </c>
      <c r="H314" s="8">
        <f t="shared" si="75"/>
        <v>1000</v>
      </c>
      <c r="I314" s="4">
        <f t="shared" si="76"/>
        <v>69529.80018497011</v>
      </c>
      <c r="J314" s="7">
        <f t="shared" si="77"/>
        <v>0.06952980018497011</v>
      </c>
      <c r="K314" s="7">
        <f t="shared" si="70"/>
        <v>17.09540990104217</v>
      </c>
      <c r="L314" s="8">
        <f t="shared" si="81"/>
        <v>18</v>
      </c>
      <c r="M314" s="8">
        <f t="shared" si="82"/>
        <v>1.1886404344996218</v>
      </c>
      <c r="N314" s="4">
        <f t="shared" si="71"/>
        <v>36154479.88269683</v>
      </c>
      <c r="O314" s="4">
        <f t="shared" si="72"/>
        <v>2888047196006.297</v>
      </c>
      <c r="P314" s="7">
        <f t="shared" si="83"/>
        <v>48.13411993343828</v>
      </c>
      <c r="Q314" s="7">
        <f t="shared" si="73"/>
        <v>1150.3066256638704</v>
      </c>
    </row>
    <row r="315" spans="2:17" ht="12.75">
      <c r="B315" s="8">
        <f t="shared" si="84"/>
        <v>8303.750000000031</v>
      </c>
      <c r="C315">
        <f t="shared" si="78"/>
        <v>273.000000000001</v>
      </c>
      <c r="D315" s="7">
        <f t="shared" si="79"/>
        <v>22.750000000000085</v>
      </c>
      <c r="E315" s="8">
        <f t="shared" si="69"/>
        <v>1150.3066256638704</v>
      </c>
      <c r="F315" s="8">
        <f t="shared" si="80"/>
        <v>1000.2666310120612</v>
      </c>
      <c r="G315" s="8">
        <f t="shared" si="74"/>
        <v>1000.0000635180256</v>
      </c>
      <c r="H315" s="8">
        <f t="shared" si="75"/>
        <v>1000</v>
      </c>
      <c r="I315" s="4">
        <f t="shared" si="76"/>
        <v>66650.76002047487</v>
      </c>
      <c r="J315" s="7">
        <f t="shared" si="77"/>
        <v>0.06665076002047488</v>
      </c>
      <c r="K315" s="7">
        <f t="shared" si="70"/>
        <v>17.09540990104217</v>
      </c>
      <c r="L315" s="8">
        <f t="shared" si="81"/>
        <v>18</v>
      </c>
      <c r="M315" s="8">
        <f t="shared" si="82"/>
        <v>1.1394220627660119</v>
      </c>
      <c r="N315" s="4">
        <f t="shared" si="71"/>
        <v>34657421.075799525</v>
      </c>
      <c r="O315" s="4">
        <f t="shared" si="72"/>
        <v>2888081853427.3726</v>
      </c>
      <c r="P315" s="7">
        <f t="shared" si="83"/>
        <v>48.13469755712288</v>
      </c>
      <c r="Q315" s="7">
        <f t="shared" si="73"/>
        <v>1150.2939277363494</v>
      </c>
    </row>
    <row r="316" spans="2:17" ht="12.75">
      <c r="B316" s="8">
        <f t="shared" si="84"/>
        <v>8334.166666666697</v>
      </c>
      <c r="C316">
        <f t="shared" si="78"/>
        <v>274.00000000000097</v>
      </c>
      <c r="D316" s="7">
        <f t="shared" si="79"/>
        <v>22.833333333333414</v>
      </c>
      <c r="E316" s="8">
        <f t="shared" si="69"/>
        <v>1150.2939277363494</v>
      </c>
      <c r="F316" s="8">
        <f t="shared" si="80"/>
        <v>1000.2555893359561</v>
      </c>
      <c r="G316" s="8">
        <f t="shared" si="74"/>
        <v>1000.0000583666679</v>
      </c>
      <c r="H316" s="8">
        <f t="shared" si="75"/>
        <v>1000</v>
      </c>
      <c r="I316" s="4">
        <f t="shared" si="76"/>
        <v>63890.90806020424</v>
      </c>
      <c r="J316" s="7">
        <f t="shared" si="77"/>
        <v>0.06389090806020424</v>
      </c>
      <c r="K316" s="7">
        <f t="shared" si="70"/>
        <v>17.09540990104217</v>
      </c>
      <c r="L316" s="8">
        <f t="shared" si="81"/>
        <v>18</v>
      </c>
      <c r="M316" s="8">
        <f t="shared" si="82"/>
        <v>1.0922412622389905</v>
      </c>
      <c r="N316" s="4">
        <f t="shared" si="71"/>
        <v>33222338.39310263</v>
      </c>
      <c r="O316" s="4">
        <f t="shared" si="72"/>
        <v>2888115075765.7656</v>
      </c>
      <c r="P316" s="7">
        <f t="shared" si="83"/>
        <v>48.135251262762765</v>
      </c>
      <c r="Q316" s="7">
        <f t="shared" si="73"/>
        <v>1150.2817555979652</v>
      </c>
    </row>
    <row r="317" spans="2:17" ht="12.75">
      <c r="B317" s="8">
        <f t="shared" si="84"/>
        <v>8364.583333333363</v>
      </c>
      <c r="C317">
        <f t="shared" si="78"/>
        <v>275.00000000000097</v>
      </c>
      <c r="D317" s="7">
        <f t="shared" si="79"/>
        <v>22.916666666666746</v>
      </c>
      <c r="E317" s="8">
        <f t="shared" si="69"/>
        <v>1150.2817555979652</v>
      </c>
      <c r="F317" s="8">
        <f t="shared" si="80"/>
        <v>1000.245004867796</v>
      </c>
      <c r="G317" s="8">
        <f t="shared" si="74"/>
        <v>1000.0000536330488</v>
      </c>
      <c r="H317" s="8">
        <f t="shared" si="75"/>
        <v>1000</v>
      </c>
      <c r="I317" s="4">
        <f t="shared" si="76"/>
        <v>61245.31210960958</v>
      </c>
      <c r="J317" s="7">
        <f t="shared" si="77"/>
        <v>0.06124531210960958</v>
      </c>
      <c r="K317" s="7">
        <f t="shared" si="70"/>
        <v>17.09540990104217</v>
      </c>
      <c r="L317" s="8">
        <f t="shared" si="81"/>
        <v>18</v>
      </c>
      <c r="M317" s="8">
        <f t="shared" si="82"/>
        <v>1.0470137150310375</v>
      </c>
      <c r="N317" s="4">
        <f t="shared" si="71"/>
        <v>31846667.165527396</v>
      </c>
      <c r="O317" s="4">
        <f t="shared" si="72"/>
        <v>2888146922432.931</v>
      </c>
      <c r="P317" s="7">
        <f t="shared" si="83"/>
        <v>48.135782040548854</v>
      </c>
      <c r="Q317" s="7">
        <f t="shared" si="73"/>
        <v>1150.2700874815935</v>
      </c>
    </row>
    <row r="318" spans="2:17" ht="12.75">
      <c r="B318" s="8">
        <f t="shared" si="84"/>
        <v>8395.00000000003</v>
      </c>
      <c r="C318">
        <f t="shared" si="78"/>
        <v>276.00000000000097</v>
      </c>
      <c r="D318" s="7">
        <f t="shared" si="79"/>
        <v>23.00000000000008</v>
      </c>
      <c r="E318" s="8">
        <f t="shared" si="69"/>
        <v>1150.2700874815935</v>
      </c>
      <c r="F318" s="8">
        <f t="shared" si="80"/>
        <v>1000.2348586796465</v>
      </c>
      <c r="G318" s="8">
        <f t="shared" si="74"/>
        <v>1000.0000492832971</v>
      </c>
      <c r="H318" s="8">
        <f t="shared" si="75"/>
        <v>1000</v>
      </c>
      <c r="I318" s="4">
        <f t="shared" si="76"/>
        <v>58709.243911978876</v>
      </c>
      <c r="J318" s="7">
        <f t="shared" si="77"/>
        <v>0.058709243911978876</v>
      </c>
      <c r="K318" s="7">
        <f t="shared" si="70"/>
        <v>17.09540990104217</v>
      </c>
      <c r="L318" s="8">
        <f t="shared" si="81"/>
        <v>18</v>
      </c>
      <c r="M318" s="8">
        <f t="shared" si="82"/>
        <v>1.0036585896555434</v>
      </c>
      <c r="N318" s="4">
        <f t="shared" si="71"/>
        <v>30527948.768689446</v>
      </c>
      <c r="O318" s="4">
        <f t="shared" si="72"/>
        <v>2888177450381.6997</v>
      </c>
      <c r="P318" s="7">
        <f t="shared" si="83"/>
        <v>48.13629083969499</v>
      </c>
      <c r="Q318" s="7">
        <f t="shared" si="73"/>
        <v>1150.2589025208822</v>
      </c>
    </row>
    <row r="319" spans="2:17" ht="12.75">
      <c r="B319" s="8">
        <f t="shared" si="84"/>
        <v>8425.416666666695</v>
      </c>
      <c r="C319">
        <f t="shared" si="78"/>
        <v>277.0000000000009</v>
      </c>
      <c r="D319" s="7">
        <f t="shared" si="79"/>
        <v>23.08333333333341</v>
      </c>
      <c r="E319" s="8">
        <f t="shared" si="69"/>
        <v>1150.2589025208822</v>
      </c>
      <c r="F319" s="8">
        <f t="shared" si="80"/>
        <v>1000.2251326268541</v>
      </c>
      <c r="G319" s="8">
        <f t="shared" si="74"/>
        <v>1000.0000452862882</v>
      </c>
      <c r="H319" s="8">
        <f t="shared" si="75"/>
        <v>1000</v>
      </c>
      <c r="I319" s="4">
        <f t="shared" si="76"/>
        <v>56278.170728674886</v>
      </c>
      <c r="J319" s="7">
        <f t="shared" si="77"/>
        <v>0.05627817072867489</v>
      </c>
      <c r="K319" s="7">
        <f t="shared" si="70"/>
        <v>17.09540990104217</v>
      </c>
      <c r="L319" s="8">
        <f t="shared" si="81"/>
        <v>18</v>
      </c>
      <c r="M319" s="8">
        <f t="shared" si="82"/>
        <v>0.9620983970875303</v>
      </c>
      <c r="N319" s="4">
        <f t="shared" si="71"/>
        <v>29263826.244745716</v>
      </c>
      <c r="O319" s="4">
        <f t="shared" si="72"/>
        <v>2888206714207.9443</v>
      </c>
      <c r="P319" s="7">
        <f t="shared" si="83"/>
        <v>48.13677857013241</v>
      </c>
      <c r="Q319" s="7">
        <f t="shared" si="73"/>
        <v>1150.2481807129914</v>
      </c>
    </row>
    <row r="320" spans="2:17" ht="12.75">
      <c r="B320" s="8">
        <f t="shared" si="84"/>
        <v>8455.833333333361</v>
      </c>
      <c r="C320">
        <f t="shared" si="78"/>
        <v>278.0000000000009</v>
      </c>
      <c r="D320" s="7">
        <f t="shared" si="79"/>
        <v>23.166666666666742</v>
      </c>
      <c r="E320" s="8">
        <f t="shared" si="69"/>
        <v>1150.2481807129914</v>
      </c>
      <c r="F320" s="8">
        <f t="shared" si="80"/>
        <v>1000.2158093156447</v>
      </c>
      <c r="G320" s="8">
        <f t="shared" si="74"/>
        <v>1000.0000416134201</v>
      </c>
      <c r="H320" s="8">
        <f t="shared" si="75"/>
        <v>1000</v>
      </c>
      <c r="I320" s="4">
        <f t="shared" si="76"/>
        <v>53947.7472635366</v>
      </c>
      <c r="J320" s="7">
        <f t="shared" si="77"/>
        <v>0.0539477472635366</v>
      </c>
      <c r="K320" s="7">
        <f t="shared" si="70"/>
        <v>17.09540990104217</v>
      </c>
      <c r="L320" s="8">
        <f t="shared" si="81"/>
        <v>18</v>
      </c>
      <c r="M320" s="8">
        <f t="shared" si="82"/>
        <v>0.9222588527079842</v>
      </c>
      <c r="N320" s="4">
        <f t="shared" si="71"/>
        <v>28052040.10320119</v>
      </c>
      <c r="O320" s="4">
        <f t="shared" si="72"/>
        <v>2888234766248.0474</v>
      </c>
      <c r="P320" s="7">
        <f t="shared" si="83"/>
        <v>48.13724610413412</v>
      </c>
      <c r="Q320" s="7">
        <f t="shared" si="73"/>
        <v>1150.2379028829262</v>
      </c>
    </row>
    <row r="321" spans="2:17" ht="12.75">
      <c r="B321" s="8">
        <f t="shared" si="84"/>
        <v>8486.250000000027</v>
      </c>
      <c r="C321">
        <f t="shared" si="78"/>
        <v>279.0000000000009</v>
      </c>
      <c r="D321" s="7">
        <f t="shared" si="79"/>
        <v>23.250000000000075</v>
      </c>
      <c r="E321" s="8">
        <f t="shared" si="69"/>
        <v>1150.2379028829262</v>
      </c>
      <c r="F321" s="8">
        <f t="shared" si="80"/>
        <v>1000.2068720721098</v>
      </c>
      <c r="G321" s="8">
        <f t="shared" si="74"/>
        <v>1000.0000382384094</v>
      </c>
      <c r="H321" s="8">
        <f t="shared" si="75"/>
        <v>1000</v>
      </c>
      <c r="I321" s="4">
        <f t="shared" si="76"/>
        <v>51713.80793168666</v>
      </c>
      <c r="J321" s="7">
        <f t="shared" si="77"/>
        <v>0.05171380793168666</v>
      </c>
      <c r="K321" s="7">
        <f t="shared" si="70"/>
        <v>17.09540990104217</v>
      </c>
      <c r="L321" s="8">
        <f t="shared" si="81"/>
        <v>18</v>
      </c>
      <c r="M321" s="8">
        <f t="shared" si="82"/>
        <v>0.8840687441359492</v>
      </c>
      <c r="N321" s="4">
        <f t="shared" si="71"/>
        <v>26890424.300801788</v>
      </c>
      <c r="O321" s="4">
        <f t="shared" si="72"/>
        <v>2888261656672.348</v>
      </c>
      <c r="P321" s="7">
        <f t="shared" si="83"/>
        <v>48.13769427787247</v>
      </c>
      <c r="Q321" s="7">
        <f t="shared" si="73"/>
        <v>1150.228050649245</v>
      </c>
    </row>
    <row r="322" spans="2:17" ht="12.75">
      <c r="B322" s="8">
        <f t="shared" si="84"/>
        <v>8516.666666666693</v>
      </c>
      <c r="C322">
        <f t="shared" si="78"/>
        <v>280.00000000000085</v>
      </c>
      <c r="D322" s="7">
        <f t="shared" si="79"/>
        <v>23.333333333333403</v>
      </c>
      <c r="E322" s="8">
        <f t="shared" si="69"/>
        <v>1150.228050649245</v>
      </c>
      <c r="F322" s="8">
        <f t="shared" si="80"/>
        <v>1000.198304912387</v>
      </c>
      <c r="G322" s="8">
        <f t="shared" si="74"/>
        <v>1000.000035137104</v>
      </c>
      <c r="H322" s="8">
        <f t="shared" si="75"/>
        <v>1000</v>
      </c>
      <c r="I322" s="4">
        <f t="shared" si="76"/>
        <v>49572.35942539827</v>
      </c>
      <c r="J322" s="7">
        <f t="shared" si="77"/>
        <v>0.04957235942539827</v>
      </c>
      <c r="K322" s="7">
        <f t="shared" si="70"/>
        <v>17.09540990104217</v>
      </c>
      <c r="L322" s="8">
        <f t="shared" si="81"/>
        <v>18</v>
      </c>
      <c r="M322" s="8">
        <f t="shared" si="82"/>
        <v>0.8474598041389747</v>
      </c>
      <c r="N322" s="4">
        <f t="shared" si="71"/>
        <v>25776902.375893816</v>
      </c>
      <c r="O322" s="4">
        <f t="shared" si="72"/>
        <v>2888287433574.724</v>
      </c>
      <c r="P322" s="7">
        <f t="shared" si="83"/>
        <v>48.13812389291207</v>
      </c>
      <c r="Q322" s="7">
        <f t="shared" si="73"/>
        <v>1150.2186063913186</v>
      </c>
    </row>
    <row r="323" spans="2:17" ht="12.75">
      <c r="B323" s="8">
        <f t="shared" si="84"/>
        <v>8547.08333333336</v>
      </c>
      <c r="C323">
        <f t="shared" si="78"/>
        <v>281.00000000000085</v>
      </c>
      <c r="D323" s="7">
        <f t="shared" si="79"/>
        <v>23.41666666666674</v>
      </c>
      <c r="E323" s="8">
        <f t="shared" si="69"/>
        <v>1150.2186063913186</v>
      </c>
      <c r="F323" s="8">
        <f t="shared" si="80"/>
        <v>1000.1900925141902</v>
      </c>
      <c r="G323" s="8">
        <f t="shared" si="74"/>
        <v>1000.0000322873093</v>
      </c>
      <c r="H323" s="8">
        <f t="shared" si="75"/>
        <v>1000</v>
      </c>
      <c r="I323" s="4">
        <f t="shared" si="76"/>
        <v>47519.57361557221</v>
      </c>
      <c r="J323" s="7">
        <f t="shared" si="77"/>
        <v>0.047519573615572214</v>
      </c>
      <c r="K323" s="7">
        <f t="shared" si="70"/>
        <v>17.09540990104217</v>
      </c>
      <c r="L323" s="8">
        <f t="shared" si="81"/>
        <v>18</v>
      </c>
      <c r="M323" s="8">
        <f t="shared" si="82"/>
        <v>0.8123665892809555</v>
      </c>
      <c r="N323" s="4">
        <f t="shared" si="71"/>
        <v>24709483.75729573</v>
      </c>
      <c r="O323" s="4">
        <f t="shared" si="72"/>
        <v>2888312143058.4814</v>
      </c>
      <c r="P323" s="7">
        <f t="shared" si="83"/>
        <v>48.13853571764135</v>
      </c>
      <c r="Q323" s="7">
        <f t="shared" si="73"/>
        <v>1150.20955321776</v>
      </c>
    </row>
    <row r="324" spans="2:17" ht="12.75">
      <c r="B324" s="8">
        <f t="shared" si="84"/>
        <v>8577.500000000025</v>
      </c>
      <c r="C324">
        <f t="shared" si="78"/>
        <v>282.00000000000085</v>
      </c>
      <c r="D324" s="7">
        <f t="shared" si="79"/>
        <v>23.50000000000007</v>
      </c>
      <c r="E324" s="8">
        <f t="shared" si="69"/>
        <v>1150.20955321776</v>
      </c>
      <c r="F324" s="8">
        <f t="shared" si="80"/>
        <v>1000.1822201893566</v>
      </c>
      <c r="G324" s="8">
        <f t="shared" si="74"/>
        <v>1000.0000296686308</v>
      </c>
      <c r="H324" s="8">
        <f t="shared" si="75"/>
        <v>1000</v>
      </c>
      <c r="I324" s="4">
        <f t="shared" si="76"/>
        <v>45551.7807060208</v>
      </c>
      <c r="J324" s="7">
        <f t="shared" si="77"/>
        <v>0.0455517807060208</v>
      </c>
      <c r="K324" s="7">
        <f t="shared" si="70"/>
        <v>17.09540990104217</v>
      </c>
      <c r="L324" s="8">
        <f t="shared" si="81"/>
        <v>18</v>
      </c>
      <c r="M324" s="8">
        <f t="shared" si="82"/>
        <v>0.7787263628918096</v>
      </c>
      <c r="N324" s="4">
        <f t="shared" si="71"/>
        <v>23686260.20462588</v>
      </c>
      <c r="O324" s="4">
        <f t="shared" si="72"/>
        <v>2888335829318.686</v>
      </c>
      <c r="P324" s="7">
        <f t="shared" si="83"/>
        <v>48.13893048864477</v>
      </c>
      <c r="Q324" s="7">
        <f t="shared" si="73"/>
        <v>1150.2008749363476</v>
      </c>
    </row>
    <row r="325" spans="2:17" ht="12.75">
      <c r="B325" s="8">
        <f t="shared" si="84"/>
        <v>8607.916666666692</v>
      </c>
      <c r="C325">
        <f t="shared" si="78"/>
        <v>283.0000000000008</v>
      </c>
      <c r="D325" s="7">
        <f t="shared" si="79"/>
        <v>23.5833333333334</v>
      </c>
      <c r="E325" s="8">
        <f t="shared" si="69"/>
        <v>1150.2008749363476</v>
      </c>
      <c r="F325" s="8">
        <f t="shared" si="80"/>
        <v>1000.1746738576937</v>
      </c>
      <c r="G325" s="8">
        <f t="shared" si="74"/>
        <v>1000.0000272623267</v>
      </c>
      <c r="H325" s="8">
        <f t="shared" si="75"/>
        <v>1000</v>
      </c>
      <c r="I325" s="4">
        <f t="shared" si="76"/>
        <v>43665.46271122952</v>
      </c>
      <c r="J325" s="7">
        <f t="shared" si="77"/>
        <v>0.04366546271122952</v>
      </c>
      <c r="K325" s="7">
        <f t="shared" si="70"/>
        <v>17.09540990104217</v>
      </c>
      <c r="L325" s="8">
        <f t="shared" si="81"/>
        <v>18</v>
      </c>
      <c r="M325" s="8">
        <f t="shared" si="82"/>
        <v>0.7464789835671409</v>
      </c>
      <c r="N325" s="4">
        <f t="shared" si="71"/>
        <v>22705402.41683387</v>
      </c>
      <c r="O325" s="4">
        <f t="shared" si="72"/>
        <v>2888358534721.103</v>
      </c>
      <c r="P325" s="7">
        <f t="shared" si="83"/>
        <v>48.139308912018386</v>
      </c>
      <c r="Q325" s="7">
        <f t="shared" si="73"/>
        <v>1150.1925560250488</v>
      </c>
    </row>
    <row r="326" spans="2:17" ht="12.75">
      <c r="B326" s="8">
        <f t="shared" si="84"/>
        <v>8638.333333333358</v>
      </c>
      <c r="C326">
        <f t="shared" si="78"/>
        <v>284.0000000000008</v>
      </c>
      <c r="D326" s="7">
        <f t="shared" si="79"/>
        <v>23.666666666666732</v>
      </c>
      <c r="E326" s="8">
        <f t="shared" si="69"/>
        <v>1150.1925560250488</v>
      </c>
      <c r="F326" s="8">
        <f t="shared" si="80"/>
        <v>1000.1674400217817</v>
      </c>
      <c r="G326" s="8">
        <f t="shared" si="74"/>
        <v>1000.0000250511756</v>
      </c>
      <c r="H326" s="8">
        <f t="shared" si="75"/>
        <v>1000</v>
      </c>
      <c r="I326" s="4">
        <f t="shared" si="76"/>
        <v>41857.247171547955</v>
      </c>
      <c r="J326" s="7">
        <f t="shared" si="77"/>
        <v>0.04185724717154796</v>
      </c>
      <c r="K326" s="7">
        <f t="shared" si="70"/>
        <v>17.09540990104217</v>
      </c>
      <c r="L326" s="8">
        <f t="shared" si="81"/>
        <v>18</v>
      </c>
      <c r="M326" s="8">
        <f t="shared" si="82"/>
        <v>0.7155667977268503</v>
      </c>
      <c r="N326" s="4">
        <f t="shared" si="71"/>
        <v>21765156.764191695</v>
      </c>
      <c r="O326" s="4">
        <f t="shared" si="72"/>
        <v>2888380299877.867</v>
      </c>
      <c r="P326" s="7">
        <f t="shared" si="83"/>
        <v>48.139671664631116</v>
      </c>
      <c r="Q326" s="7">
        <f t="shared" si="73"/>
        <v>1150.1845816043453</v>
      </c>
    </row>
    <row r="327" spans="2:17" ht="12.75">
      <c r="B327" s="8">
        <f t="shared" si="84"/>
        <v>8668.750000000024</v>
      </c>
      <c r="C327">
        <f t="shared" si="78"/>
        <v>285.00000000000074</v>
      </c>
      <c r="D327" s="7">
        <f t="shared" si="79"/>
        <v>23.75000000000006</v>
      </c>
      <c r="E327" s="8">
        <f t="shared" si="69"/>
        <v>1150.1845816043453</v>
      </c>
      <c r="F327" s="8">
        <f t="shared" si="80"/>
        <v>1000.1605057429091</v>
      </c>
      <c r="G327" s="8">
        <f t="shared" si="74"/>
        <v>1000.0000230193518</v>
      </c>
      <c r="H327" s="8">
        <f t="shared" si="75"/>
        <v>1000</v>
      </c>
      <c r="I327" s="4">
        <f t="shared" si="76"/>
        <v>40123.901150942234</v>
      </c>
      <c r="J327" s="7">
        <f t="shared" si="77"/>
        <v>0.040123901150942234</v>
      </c>
      <c r="K327" s="7">
        <f t="shared" si="70"/>
        <v>17.09540990104217</v>
      </c>
      <c r="L327" s="8">
        <f t="shared" si="81"/>
        <v>18</v>
      </c>
      <c r="M327" s="8">
        <f t="shared" si="82"/>
        <v>0.6859345370042552</v>
      </c>
      <c r="N327" s="4">
        <f t="shared" si="71"/>
        <v>20863842.167212766</v>
      </c>
      <c r="O327" s="4">
        <f t="shared" si="72"/>
        <v>2888401163720.034</v>
      </c>
      <c r="P327" s="7">
        <f t="shared" si="83"/>
        <v>48.14001939533391</v>
      </c>
      <c r="Q327" s="7">
        <f t="shared" si="73"/>
        <v>1150.176937410618</v>
      </c>
    </row>
    <row r="328" spans="2:17" ht="12.75">
      <c r="B328" s="8">
        <f t="shared" si="84"/>
        <v>8699.16666666669</v>
      </c>
      <c r="C328">
        <f t="shared" si="78"/>
        <v>286.00000000000074</v>
      </c>
      <c r="D328" s="7">
        <f t="shared" si="79"/>
        <v>23.833333333333396</v>
      </c>
      <c r="E328" s="8">
        <f t="shared" si="69"/>
        <v>1150.176937410618</v>
      </c>
      <c r="F328" s="8">
        <f t="shared" si="80"/>
        <v>1000.1538586179287</v>
      </c>
      <c r="G328" s="8">
        <f t="shared" si="74"/>
        <v>1000.0000211523129</v>
      </c>
      <c r="H328" s="8">
        <f t="shared" si="75"/>
        <v>1000</v>
      </c>
      <c r="I328" s="4">
        <f t="shared" si="76"/>
        <v>38462.32546316845</v>
      </c>
      <c r="J328" s="7">
        <f t="shared" si="77"/>
        <v>0.03846232546316845</v>
      </c>
      <c r="K328" s="7">
        <f t="shared" si="70"/>
        <v>17.09540990104217</v>
      </c>
      <c r="L328" s="8">
        <f t="shared" si="81"/>
        <v>18</v>
      </c>
      <c r="M328" s="8">
        <f t="shared" si="82"/>
        <v>0.6575292195401563</v>
      </c>
      <c r="N328" s="4">
        <f t="shared" si="71"/>
        <v>19999847.094346423</v>
      </c>
      <c r="O328" s="4">
        <f t="shared" si="72"/>
        <v>2888421163567.1284</v>
      </c>
      <c r="P328" s="7">
        <f t="shared" si="83"/>
        <v>48.140352726118806</v>
      </c>
      <c r="Q328" s="7">
        <f t="shared" si="73"/>
        <v>1150.1696097706738</v>
      </c>
    </row>
    <row r="329" spans="2:17" ht="12.75">
      <c r="B329" s="8">
        <f aca="true" t="shared" si="85" ref="B329:B337">B328+$B$37</f>
        <v>8729.583333333356</v>
      </c>
      <c r="C329">
        <f t="shared" si="78"/>
        <v>287.00000000000074</v>
      </c>
      <c r="D329" s="7">
        <f t="shared" si="79"/>
        <v>23.91666666666673</v>
      </c>
      <c r="E329" s="8">
        <f t="shared" si="69"/>
        <v>1150.1696097706738</v>
      </c>
      <c r="F329" s="8">
        <f t="shared" si="80"/>
        <v>1000.1474867571077</v>
      </c>
      <c r="G329" s="8">
        <f t="shared" si="74"/>
        <v>1000.000019436696</v>
      </c>
      <c r="H329" s="8">
        <f t="shared" si="75"/>
        <v>1000</v>
      </c>
      <c r="I329" s="4">
        <f t="shared" si="76"/>
        <v>36869.54914580923</v>
      </c>
      <c r="J329" s="7">
        <f t="shared" si="77"/>
        <v>0.03686954914580923</v>
      </c>
      <c r="K329" s="7">
        <f t="shared" si="70"/>
        <v>17.09540990104217</v>
      </c>
      <c r="L329" s="8">
        <f t="shared" si="81"/>
        <v>18</v>
      </c>
      <c r="M329" s="8">
        <f t="shared" si="82"/>
        <v>0.630300055514228</v>
      </c>
      <c r="N329" s="4">
        <f t="shared" si="71"/>
        <v>19171626.688557766</v>
      </c>
      <c r="O329" s="4">
        <f t="shared" si="72"/>
        <v>2888440335193.817</v>
      </c>
      <c r="P329" s="7">
        <f t="shared" si="83"/>
        <v>48.140672253230285</v>
      </c>
      <c r="Q329" s="7">
        <f t="shared" si="73"/>
        <v>1150.162585577331</v>
      </c>
    </row>
    <row r="330" spans="2:17" ht="12.75">
      <c r="B330" s="8">
        <f t="shared" si="85"/>
        <v>8760.000000000022</v>
      </c>
      <c r="C330">
        <f t="shared" si="78"/>
        <v>288.0000000000007</v>
      </c>
      <c r="D330" s="7">
        <f t="shared" si="79"/>
        <v>24.000000000000057</v>
      </c>
      <c r="E330" s="8">
        <f t="shared" si="69"/>
        <v>1150.162585577331</v>
      </c>
      <c r="F330" s="8">
        <f t="shared" si="80"/>
        <v>1000.1413787628965</v>
      </c>
      <c r="G330" s="8">
        <f t="shared" si="74"/>
        <v>1000.0000178602211</v>
      </c>
      <c r="H330" s="8">
        <f t="shared" si="75"/>
        <v>1000</v>
      </c>
      <c r="I330" s="4">
        <f t="shared" si="76"/>
        <v>35342.72416312562</v>
      </c>
      <c r="J330" s="7">
        <f t="shared" si="77"/>
        <v>0.035342724163125616</v>
      </c>
      <c r="K330" s="7">
        <f t="shared" si="70"/>
        <v>17.09540990104217</v>
      </c>
      <c r="L330" s="8">
        <f t="shared" si="81"/>
        <v>18</v>
      </c>
      <c r="M330" s="8">
        <f t="shared" si="82"/>
        <v>0.6041983565881001</v>
      </c>
      <c r="N330" s="4">
        <f t="shared" si="71"/>
        <v>18377700.012888044</v>
      </c>
      <c r="O330" s="4">
        <f t="shared" si="72"/>
        <v>2888458712893.8296</v>
      </c>
      <c r="P330" s="7">
        <f t="shared" si="83"/>
        <v>48.14097854823049</v>
      </c>
      <c r="Q330" s="7">
        <f t="shared" si="73"/>
        <v>1150.1558522659732</v>
      </c>
    </row>
    <row r="331" spans="2:17" ht="12.75">
      <c r="B331" s="8">
        <f t="shared" si="85"/>
        <v>8790.416666666688</v>
      </c>
      <c r="C331">
        <f t="shared" si="78"/>
        <v>289.0000000000007</v>
      </c>
      <c r="D331" s="7">
        <f t="shared" si="79"/>
        <v>24.08333333333339</v>
      </c>
      <c r="E331" s="8">
        <f t="shared" si="69"/>
        <v>1150.1558522659732</v>
      </c>
      <c r="F331" s="8">
        <f t="shared" si="80"/>
        <v>1000.135523709542</v>
      </c>
      <c r="G331" s="8">
        <f t="shared" si="74"/>
        <v>1000.0000164116043</v>
      </c>
      <c r="H331" s="8">
        <f t="shared" si="75"/>
        <v>1000</v>
      </c>
      <c r="I331" s="4">
        <f t="shared" si="76"/>
        <v>33879.120318858564</v>
      </c>
      <c r="J331" s="7">
        <f t="shared" si="77"/>
        <v>0.03387912031885856</v>
      </c>
      <c r="K331" s="7">
        <f t="shared" si="70"/>
        <v>17.09540990104217</v>
      </c>
      <c r="L331" s="8">
        <f t="shared" si="81"/>
        <v>18</v>
      </c>
      <c r="M331" s="8">
        <f t="shared" si="82"/>
        <v>0.5791774489376136</v>
      </c>
      <c r="N331" s="4">
        <f t="shared" si="71"/>
        <v>17616647.405185748</v>
      </c>
      <c r="O331" s="4">
        <f t="shared" si="72"/>
        <v>2888476329541.235</v>
      </c>
      <c r="P331" s="7">
        <f t="shared" si="83"/>
        <v>48.14127215902058</v>
      </c>
      <c r="Q331" s="7">
        <f t="shared" si="73"/>
        <v>1150.1493977921193</v>
      </c>
    </row>
    <row r="332" spans="2:17" ht="12.75">
      <c r="B332" s="8">
        <f t="shared" si="85"/>
        <v>8820.833333333354</v>
      </c>
      <c r="C332">
        <f t="shared" si="78"/>
        <v>290.0000000000007</v>
      </c>
      <c r="D332" s="7">
        <f t="shared" si="79"/>
        <v>24.166666666666725</v>
      </c>
      <c r="E332" s="8">
        <f t="shared" si="69"/>
        <v>1150.1493977921193</v>
      </c>
      <c r="F332" s="8">
        <f t="shared" si="80"/>
        <v>1000.1299111235821</v>
      </c>
      <c r="G332" s="8">
        <f t="shared" si="74"/>
        <v>1000.0000150804768</v>
      </c>
      <c r="H332" s="8">
        <f t="shared" si="75"/>
        <v>1000</v>
      </c>
      <c r="I332" s="4">
        <f t="shared" si="76"/>
        <v>32476.120388807194</v>
      </c>
      <c r="J332" s="7">
        <f t="shared" si="77"/>
        <v>0.03247612038880719</v>
      </c>
      <c r="K332" s="7">
        <f t="shared" si="70"/>
        <v>17.09540990104217</v>
      </c>
      <c r="L332" s="8">
        <f t="shared" si="81"/>
        <v>18</v>
      </c>
      <c r="M332" s="8">
        <f t="shared" si="82"/>
        <v>0.555192590042252</v>
      </c>
      <c r="N332" s="4">
        <f t="shared" si="71"/>
        <v>16887107.9471185</v>
      </c>
      <c r="O332" s="4">
        <f t="shared" si="72"/>
        <v>2888493216649.182</v>
      </c>
      <c r="P332" s="7">
        <f t="shared" si="83"/>
        <v>48.141553610819706</v>
      </c>
      <c r="Q332" s="7">
        <f t="shared" si="73"/>
        <v>1150.1432106099323</v>
      </c>
    </row>
    <row r="333" spans="2:17" ht="12.75">
      <c r="B333" s="8">
        <f t="shared" si="85"/>
        <v>8851.25000000002</v>
      </c>
      <c r="C333">
        <f t="shared" si="78"/>
        <v>291.0000000000006</v>
      </c>
      <c r="D333" s="7">
        <f t="shared" si="79"/>
        <v>24.250000000000053</v>
      </c>
      <c r="E333" s="8">
        <f t="shared" si="69"/>
        <v>1150.1432106099323</v>
      </c>
      <c r="F333" s="8">
        <f t="shared" si="80"/>
        <v>1000.1245309651587</v>
      </c>
      <c r="G333" s="8">
        <f t="shared" si="74"/>
        <v>1000.0000138573103</v>
      </c>
      <c r="H333" s="8">
        <f t="shared" si="75"/>
        <v>1000</v>
      </c>
      <c r="I333" s="4">
        <f t="shared" si="76"/>
        <v>31131.21545722986</v>
      </c>
      <c r="J333" s="7">
        <f t="shared" si="77"/>
        <v>0.031131215457229862</v>
      </c>
      <c r="K333" s="7">
        <f t="shared" si="70"/>
        <v>17.09540990104217</v>
      </c>
      <c r="L333" s="8">
        <f t="shared" si="81"/>
        <v>18</v>
      </c>
      <c r="M333" s="8">
        <f t="shared" si="82"/>
        <v>0.5322008889590044</v>
      </c>
      <c r="N333" s="4">
        <f t="shared" si="71"/>
        <v>16187777.03916972</v>
      </c>
      <c r="O333" s="4">
        <f t="shared" si="72"/>
        <v>2888509404426.221</v>
      </c>
      <c r="P333" s="7">
        <f t="shared" si="83"/>
        <v>48.141823407103686</v>
      </c>
      <c r="Q333" s="7">
        <f t="shared" si="73"/>
        <v>1150.137279651498</v>
      </c>
    </row>
    <row r="334" spans="2:17" ht="12.75">
      <c r="B334" s="8">
        <f t="shared" si="85"/>
        <v>8881.666666666686</v>
      </c>
      <c r="C334">
        <f t="shared" si="78"/>
        <v>292.0000000000006</v>
      </c>
      <c r="D334" s="7">
        <f t="shared" si="79"/>
        <v>24.333333333333385</v>
      </c>
      <c r="E334" s="8">
        <f t="shared" si="69"/>
        <v>1150.137279651498</v>
      </c>
      <c r="F334" s="8">
        <f t="shared" si="80"/>
        <v>1000.1193736099983</v>
      </c>
      <c r="G334" s="8">
        <f t="shared" si="74"/>
        <v>1000.0000127333493</v>
      </c>
      <c r="H334" s="8">
        <f t="shared" si="75"/>
        <v>1000</v>
      </c>
      <c r="I334" s="4">
        <f t="shared" si="76"/>
        <v>29842.0004195792</v>
      </c>
      <c r="J334" s="7">
        <f t="shared" si="77"/>
        <v>0.029842000419579198</v>
      </c>
      <c r="K334" s="7">
        <f t="shared" si="70"/>
        <v>17.09540990104217</v>
      </c>
      <c r="L334" s="8">
        <f t="shared" si="81"/>
        <v>18</v>
      </c>
      <c r="M334" s="8">
        <f t="shared" si="82"/>
        <v>0.5101612294397788</v>
      </c>
      <c r="N334" s="4">
        <f t="shared" si="71"/>
        <v>15517404.062126607</v>
      </c>
      <c r="O334" s="4">
        <f t="shared" si="72"/>
        <v>2888524921830.283</v>
      </c>
      <c r="P334" s="7">
        <f t="shared" si="83"/>
        <v>48.14208203050472</v>
      </c>
      <c r="Q334" s="7">
        <f t="shared" si="73"/>
        <v>1150.1315943071577</v>
      </c>
    </row>
    <row r="335" spans="2:17" ht="12.75">
      <c r="B335" s="8">
        <f t="shared" si="85"/>
        <v>8912.083333333352</v>
      </c>
      <c r="C335">
        <f t="shared" si="78"/>
        <v>293.0000000000006</v>
      </c>
      <c r="D335" s="7">
        <f t="shared" si="79"/>
        <v>24.416666666666718</v>
      </c>
      <c r="E335" s="8">
        <f t="shared" si="69"/>
        <v>1150.1315943071577</v>
      </c>
      <c r="F335" s="8">
        <f t="shared" si="80"/>
        <v>1000.1144298323111</v>
      </c>
      <c r="G335" s="8">
        <f t="shared" si="74"/>
        <v>1000.0000117005483</v>
      </c>
      <c r="H335" s="8">
        <f t="shared" si="75"/>
        <v>1000</v>
      </c>
      <c r="I335" s="4">
        <f t="shared" si="76"/>
        <v>28606.1697139918</v>
      </c>
      <c r="J335" s="7">
        <f t="shared" si="77"/>
        <v>0.0286061697139918</v>
      </c>
      <c r="K335" s="7">
        <f t="shared" si="70"/>
        <v>17.09540990104217</v>
      </c>
      <c r="L335" s="8">
        <f t="shared" si="81"/>
        <v>18</v>
      </c>
      <c r="M335" s="8">
        <f t="shared" si="82"/>
        <v>0.4890341969594681</v>
      </c>
      <c r="N335" s="4">
        <f t="shared" si="71"/>
        <v>14874790.157517154</v>
      </c>
      <c r="O335" s="4">
        <f t="shared" si="72"/>
        <v>2888539796620.441</v>
      </c>
      <c r="P335" s="7">
        <f t="shared" si="83"/>
        <v>48.142329943674014</v>
      </c>
      <c r="Q335" s="7">
        <f t="shared" si="73"/>
        <v>1150.1261444064676</v>
      </c>
    </row>
    <row r="336" spans="2:17" ht="12.75">
      <c r="B336" s="8">
        <f t="shared" si="85"/>
        <v>8942.500000000018</v>
      </c>
      <c r="C336">
        <f t="shared" si="78"/>
        <v>294.00000000000057</v>
      </c>
      <c r="D336" s="7">
        <f t="shared" si="79"/>
        <v>24.500000000000046</v>
      </c>
      <c r="E336" s="8">
        <f t="shared" si="69"/>
        <v>1150.1261444064676</v>
      </c>
      <c r="F336" s="8">
        <f t="shared" si="80"/>
        <v>1000.1096907882328</v>
      </c>
      <c r="G336" s="8">
        <f t="shared" si="74"/>
        <v>1000.000010751514</v>
      </c>
      <c r="H336" s="8">
        <f t="shared" si="75"/>
        <v>1000</v>
      </c>
      <c r="I336" s="4">
        <f t="shared" si="76"/>
        <v>27421.513188326164</v>
      </c>
      <c r="J336" s="7">
        <f t="shared" si="77"/>
        <v>0.027421513188326165</v>
      </c>
      <c r="K336" s="7">
        <f t="shared" si="70"/>
        <v>17.09540990104217</v>
      </c>
      <c r="L336" s="8">
        <f t="shared" si="81"/>
        <v>18</v>
      </c>
      <c r="M336" s="8">
        <f t="shared" si="82"/>
        <v>0.4687820080612696</v>
      </c>
      <c r="N336" s="4">
        <f t="shared" si="71"/>
        <v>14258786.078530284</v>
      </c>
      <c r="O336" s="4">
        <f t="shared" si="72"/>
        <v>2888554055406.5195</v>
      </c>
      <c r="P336" s="7">
        <f t="shared" si="83"/>
        <v>48.14256759010866</v>
      </c>
      <c r="Q336" s="7">
        <f t="shared" si="73"/>
        <v>1150.1209202000232</v>
      </c>
    </row>
    <row r="337" spans="2:17" ht="12.75">
      <c r="B337" s="8">
        <f t="shared" si="85"/>
        <v>8972.916666666684</v>
      </c>
      <c r="C337">
        <f t="shared" si="78"/>
        <v>295.00000000000057</v>
      </c>
      <c r="D337" s="7">
        <f t="shared" si="79"/>
        <v>24.583333333333382</v>
      </c>
      <c r="E337" s="8">
        <f t="shared" si="69"/>
        <v>1150.1209202000232</v>
      </c>
      <c r="F337" s="8">
        <f t="shared" si="80"/>
        <v>1000.1051480000202</v>
      </c>
      <c r="G337" s="8">
        <f t="shared" si="74"/>
        <v>1000.0000098794529</v>
      </c>
      <c r="H337" s="8">
        <f t="shared" si="75"/>
        <v>1000</v>
      </c>
      <c r="I337" s="4">
        <f t="shared" si="76"/>
        <v>26285.912154553804</v>
      </c>
      <c r="J337" s="7">
        <f t="shared" si="77"/>
        <v>0.026285912154553805</v>
      </c>
      <c r="K337" s="7">
        <f t="shared" si="70"/>
        <v>17.09540990104217</v>
      </c>
      <c r="L337" s="8">
        <f t="shared" si="81"/>
        <v>18</v>
      </c>
      <c r="M337" s="8">
        <f t="shared" si="82"/>
        <v>0.4493684429048838</v>
      </c>
      <c r="N337" s="4">
        <f t="shared" si="71"/>
        <v>13668290.138356883</v>
      </c>
      <c r="O337" s="4">
        <f t="shared" si="72"/>
        <v>2888567723696.6577</v>
      </c>
      <c r="P337" s="7">
        <f t="shared" si="83"/>
        <v>48.142795394944294</v>
      </c>
      <c r="Q337" s="7">
        <f t="shared" si="73"/>
        <v>1150.1159123420978</v>
      </c>
    </row>
    <row r="338" spans="2:17" ht="12.75">
      <c r="B338" s="8">
        <f aca="true" t="shared" si="86" ref="B338:B343">B337+$B$37</f>
        <v>9003.33333333335</v>
      </c>
      <c r="C338">
        <f t="shared" si="78"/>
        <v>296.00000000000057</v>
      </c>
      <c r="D338" s="7">
        <f t="shared" si="79"/>
        <v>24.666666666666714</v>
      </c>
      <c r="E338" s="8">
        <f t="shared" si="69"/>
        <v>1150.1159123420978</v>
      </c>
      <c r="F338" s="8">
        <f t="shared" si="80"/>
        <v>1000.1007933409546</v>
      </c>
      <c r="G338" s="8">
        <f t="shared" si="74"/>
        <v>1000.0000090781224</v>
      </c>
      <c r="H338" s="8">
        <f t="shared" si="75"/>
        <v>1000</v>
      </c>
      <c r="I338" s="4">
        <f t="shared" si="76"/>
        <v>25197.335620251746</v>
      </c>
      <c r="J338" s="7">
        <f t="shared" si="77"/>
        <v>0.025197335620251747</v>
      </c>
      <c r="K338" s="7">
        <f t="shared" si="70"/>
        <v>17.09540990104217</v>
      </c>
      <c r="L338" s="8">
        <f t="shared" si="81"/>
        <v>18</v>
      </c>
      <c r="M338" s="8">
        <f t="shared" si="82"/>
        <v>0.43075878084233427</v>
      </c>
      <c r="N338" s="4">
        <f t="shared" si="71"/>
        <v>13102246.250621</v>
      </c>
      <c r="O338" s="4">
        <f t="shared" si="72"/>
        <v>2888580825942.908</v>
      </c>
      <c r="P338" s="7">
        <f t="shared" si="83"/>
        <v>48.14301376571514</v>
      </c>
      <c r="Q338" s="7">
        <f t="shared" si="73"/>
        <v>1150.111111873843</v>
      </c>
    </row>
    <row r="339" spans="2:17" ht="12.75">
      <c r="B339" s="8">
        <f t="shared" si="86"/>
        <v>9033.750000000016</v>
      </c>
      <c r="C339">
        <f t="shared" si="78"/>
        <v>297.0000000000005</v>
      </c>
      <c r="D339" s="7">
        <f t="shared" si="79"/>
        <v>24.750000000000043</v>
      </c>
      <c r="E339" s="8">
        <f t="shared" si="69"/>
        <v>1150.111111873843</v>
      </c>
      <c r="F339" s="8">
        <f t="shared" si="80"/>
        <v>1000.096619020733</v>
      </c>
      <c r="G339" s="8">
        <f t="shared" si="74"/>
        <v>1000.0000083417859</v>
      </c>
      <c r="H339" s="8">
        <f t="shared" si="75"/>
        <v>1000</v>
      </c>
      <c r="I339" s="4">
        <f t="shared" si="76"/>
        <v>24153.83664114513</v>
      </c>
      <c r="J339" s="7">
        <f t="shared" si="77"/>
        <v>0.02415383664114513</v>
      </c>
      <c r="K339" s="7">
        <f t="shared" si="70"/>
        <v>17.09540990104217</v>
      </c>
      <c r="L339" s="8">
        <f t="shared" si="81"/>
        <v>18</v>
      </c>
      <c r="M339" s="8">
        <f t="shared" si="82"/>
        <v>0.4129197380631876</v>
      </c>
      <c r="N339" s="4">
        <f t="shared" si="71"/>
        <v>12559642.032755291</v>
      </c>
      <c r="O339" s="4">
        <f t="shared" si="72"/>
        <v>2888593385584.941</v>
      </c>
      <c r="P339" s="7">
        <f t="shared" si="83"/>
        <v>48.14322309308235</v>
      </c>
      <c r="Q339" s="7">
        <f t="shared" si="73"/>
        <v>1150.1065102073894</v>
      </c>
    </row>
    <row r="340" spans="2:17" ht="12.75">
      <c r="B340" s="8">
        <f t="shared" si="86"/>
        <v>9064.166666666682</v>
      </c>
      <c r="C340">
        <f t="shared" si="78"/>
        <v>298.0000000000005</v>
      </c>
      <c r="D340" s="7">
        <f t="shared" si="79"/>
        <v>24.833333333333375</v>
      </c>
      <c r="E340" s="8">
        <f t="shared" si="69"/>
        <v>1150.1065102073894</v>
      </c>
      <c r="F340" s="8">
        <f t="shared" si="80"/>
        <v>1000.092617571643</v>
      </c>
      <c r="G340" s="8">
        <f t="shared" si="74"/>
        <v>1000.0000076651725</v>
      </c>
      <c r="H340" s="8">
        <f t="shared" si="75"/>
        <v>1000</v>
      </c>
      <c r="I340" s="4">
        <f t="shared" si="76"/>
        <v>23153.5488694653</v>
      </c>
      <c r="J340" s="7">
        <f t="shared" si="77"/>
        <v>0.023153548869465298</v>
      </c>
      <c r="K340" s="7">
        <f t="shared" si="70"/>
        <v>17.09540990104217</v>
      </c>
      <c r="L340" s="8">
        <f t="shared" si="81"/>
        <v>18</v>
      </c>
      <c r="M340" s="8">
        <f t="shared" si="82"/>
        <v>0.39581940858732084</v>
      </c>
      <c r="N340" s="4">
        <f t="shared" si="71"/>
        <v>12039507.011197675</v>
      </c>
      <c r="O340" s="4">
        <f t="shared" si="72"/>
        <v>2888605425091.952</v>
      </c>
      <c r="P340" s="7">
        <f t="shared" si="83"/>
        <v>48.14342375153254</v>
      </c>
      <c r="Q340" s="7">
        <f t="shared" si="73"/>
        <v>1150.1020991103799</v>
      </c>
    </row>
    <row r="341" spans="2:17" ht="12.75">
      <c r="B341" s="8">
        <f t="shared" si="86"/>
        <v>9094.583333333348</v>
      </c>
      <c r="C341">
        <f t="shared" si="78"/>
        <v>299.0000000000005</v>
      </c>
      <c r="D341" s="7">
        <f t="shared" si="79"/>
        <v>24.91666666666671</v>
      </c>
      <c r="E341" s="8">
        <f t="shared" si="69"/>
        <v>1150.1020991103799</v>
      </c>
      <c r="F341" s="8">
        <f t="shared" si="80"/>
        <v>1000.088781835113</v>
      </c>
      <c r="G341" s="8">
        <f t="shared" si="74"/>
        <v>1000.0000070434379</v>
      </c>
      <c r="H341" s="8">
        <f t="shared" si="75"/>
        <v>1000</v>
      </c>
      <c r="I341" s="4">
        <f t="shared" si="76"/>
        <v>22194.683195544643</v>
      </c>
      <c r="J341" s="7">
        <f t="shared" si="77"/>
        <v>0.022194683195544643</v>
      </c>
      <c r="K341" s="7">
        <f t="shared" si="70"/>
        <v>17.09540990104217</v>
      </c>
      <c r="L341" s="8">
        <f t="shared" si="81"/>
        <v>18</v>
      </c>
      <c r="M341" s="8">
        <f t="shared" si="82"/>
        <v>0.3794272068516082</v>
      </c>
      <c r="N341" s="4">
        <f t="shared" si="71"/>
        <v>11540910.875069749</v>
      </c>
      <c r="O341" s="4">
        <f t="shared" si="72"/>
        <v>2888616966002.827</v>
      </c>
      <c r="P341" s="7">
        <f t="shared" si="83"/>
        <v>48.14361610004712</v>
      </c>
      <c r="Q341" s="7">
        <f t="shared" si="73"/>
        <v>1150.0978706913302</v>
      </c>
    </row>
    <row r="342" spans="2:17" ht="12.75">
      <c r="B342" s="8">
        <f t="shared" si="86"/>
        <v>9125.000000000015</v>
      </c>
      <c r="C342">
        <f t="shared" si="78"/>
        <v>300.00000000000045</v>
      </c>
      <c r="D342" s="7">
        <f t="shared" si="79"/>
        <v>25.00000000000004</v>
      </c>
      <c r="E342" s="8">
        <f t="shared" si="69"/>
        <v>1150.0978706913302</v>
      </c>
      <c r="F342" s="8">
        <f t="shared" si="80"/>
        <v>1000.0851049489828</v>
      </c>
      <c r="G342" s="8">
        <f t="shared" si="74"/>
        <v>1000.0000064721318</v>
      </c>
      <c r="H342" s="8">
        <f t="shared" si="75"/>
        <v>1000</v>
      </c>
      <c r="I342" s="4">
        <f t="shared" si="76"/>
        <v>21275.524569303325</v>
      </c>
      <c r="J342" s="7">
        <f t="shared" si="77"/>
        <v>0.021275524569303324</v>
      </c>
      <c r="K342" s="7">
        <f t="shared" si="70"/>
        <v>17.09540990104217</v>
      </c>
      <c r="L342" s="8">
        <f t="shared" si="81"/>
        <v>18</v>
      </c>
      <c r="M342" s="8">
        <f t="shared" si="82"/>
        <v>0.363713813371934</v>
      </c>
      <c r="N342" s="4">
        <f t="shared" si="71"/>
        <v>11062961.823396327</v>
      </c>
      <c r="O342" s="4">
        <f t="shared" si="72"/>
        <v>2888628028964.6504</v>
      </c>
      <c r="P342" s="7">
        <f t="shared" si="83"/>
        <v>48.143800482744176</v>
      </c>
      <c r="Q342" s="7">
        <f t="shared" si="73"/>
        <v>1150.0938173854943</v>
      </c>
    </row>
    <row r="343" spans="2:17" ht="12.75">
      <c r="B343" s="8">
        <f t="shared" si="86"/>
        <v>9155.41666666668</v>
      </c>
      <c r="C343">
        <f t="shared" si="78"/>
        <v>301.00000000000045</v>
      </c>
      <c r="D343" s="7">
        <f t="shared" si="79"/>
        <v>25.08333333333337</v>
      </c>
      <c r="E343" s="8">
        <f t="shared" si="69"/>
        <v>1150.0938173854943</v>
      </c>
      <c r="F343" s="8">
        <f t="shared" si="80"/>
        <v>1000.0815803352125</v>
      </c>
      <c r="G343" s="8">
        <f t="shared" si="74"/>
        <v>1000.0000059471637</v>
      </c>
      <c r="H343" s="8">
        <f t="shared" si="75"/>
        <v>1000</v>
      </c>
      <c r="I343" s="4">
        <f t="shared" si="76"/>
        <v>20394.42893107836</v>
      </c>
      <c r="J343" s="7">
        <f t="shared" si="77"/>
        <v>0.02039442893107836</v>
      </c>
      <c r="K343" s="7">
        <f t="shared" si="70"/>
        <v>17.09540990104217</v>
      </c>
      <c r="L343" s="8">
        <f t="shared" si="81"/>
        <v>18</v>
      </c>
      <c r="M343" s="8">
        <f t="shared" si="82"/>
        <v>0.3486511222744579</v>
      </c>
      <c r="N343" s="4">
        <f t="shared" si="71"/>
        <v>10604804.969181428</v>
      </c>
      <c r="O343" s="4">
        <f t="shared" si="72"/>
        <v>2888638633769.6196</v>
      </c>
      <c r="P343" s="7">
        <f t="shared" si="83"/>
        <v>48.143977229493665</v>
      </c>
      <c r="Q343" s="7">
        <f t="shared" si="73"/>
        <v>1150.0899319413106</v>
      </c>
    </row>
    <row r="344" spans="2:4" ht="12.75">
      <c r="B344" s="8"/>
      <c r="D344" s="7"/>
    </row>
    <row r="345" spans="2:4" ht="12.75">
      <c r="B345" s="8"/>
      <c r="D345" s="7"/>
    </row>
    <row r="346" spans="2:4" ht="12.75">
      <c r="B346" s="8"/>
      <c r="D346" s="7"/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</dc:creator>
  <cp:keywords/>
  <dc:description/>
  <cp:lastModifiedBy>Curtis</cp:lastModifiedBy>
  <dcterms:created xsi:type="dcterms:W3CDTF">2012-11-13T15:14:41Z</dcterms:created>
  <dcterms:modified xsi:type="dcterms:W3CDTF">2012-11-20T17:57:50Z</dcterms:modified>
  <cp:category/>
  <cp:version/>
  <cp:contentType/>
  <cp:contentStatus/>
</cp:coreProperties>
</file>