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7485" activeTab="1"/>
  </bookViews>
  <sheets>
    <sheet name="p(t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<sst xmlns="http://schemas.openxmlformats.org/spreadsheetml/2006/main" count="84" uniqueCount="62">
  <si>
    <t>Production Forecasting In-Class Exercise</t>
  </si>
  <si>
    <t>Curtis Hays Whitson</t>
  </si>
  <si>
    <t>Nov. 13, 2012</t>
  </si>
  <si>
    <t>Material Balance Input Data</t>
  </si>
  <si>
    <t>Rate Equation Data</t>
  </si>
  <si>
    <t>General Data</t>
  </si>
  <si>
    <t>Initial Reservoir Pressure</t>
  </si>
  <si>
    <t>Temperature</t>
  </si>
  <si>
    <t>True Vertical Depth</t>
  </si>
  <si>
    <t>psia</t>
  </si>
  <si>
    <t>F</t>
  </si>
  <si>
    <t>ft</t>
  </si>
  <si>
    <t>bara</t>
  </si>
  <si>
    <t>C</t>
  </si>
  <si>
    <t>m</t>
  </si>
  <si>
    <t>Total Compressibility (ce)</t>
  </si>
  <si>
    <t>Water Volume Constant (M)</t>
  </si>
  <si>
    <t>Initial Gas In Place (G)</t>
  </si>
  <si>
    <t>Tubing (inner) Diameter</t>
  </si>
  <si>
    <t>in</t>
  </si>
  <si>
    <t>mm</t>
  </si>
  <si>
    <t>exp(S/2) Static Gas Column Constant</t>
  </si>
  <si>
    <t>scf</t>
  </si>
  <si>
    <t>1/psi</t>
  </si>
  <si>
    <t>Tubing Rate Constant (CT)</t>
  </si>
  <si>
    <t>scf/D/psi</t>
  </si>
  <si>
    <t>Darcy Rate Constant AR (undamaged well)</t>
  </si>
  <si>
    <t>non-Darcy Rate Constant BR</t>
  </si>
  <si>
    <t>BWH</t>
  </si>
  <si>
    <t>AWH</t>
  </si>
  <si>
    <r>
      <t xml:space="preserve">Wellhead Backpressure Equation : </t>
    </r>
    <r>
      <rPr>
        <sz val="10"/>
        <rFont val="Arial"/>
        <family val="2"/>
      </rPr>
      <t>using Pc and Pt (surface datum pressures)</t>
    </r>
  </si>
  <si>
    <t>Water Compressibility</t>
  </si>
  <si>
    <t>Rock Compressibility</t>
  </si>
  <si>
    <t>Connate Water Saturation (Swc)</t>
  </si>
  <si>
    <t>Minimum Tubinghead Flowing Pressure (ptmin)</t>
  </si>
  <si>
    <t>Production Demands / Constraints</t>
  </si>
  <si>
    <t>Daily Contract Quota (DCQ)</t>
  </si>
  <si>
    <t>% IGIP/yr</t>
  </si>
  <si>
    <t>DCQ</t>
  </si>
  <si>
    <t>scf/D</t>
  </si>
  <si>
    <t>Contract Duration (Plateau Time)</t>
  </si>
  <si>
    <t>years</t>
  </si>
  <si>
    <t>Time</t>
  </si>
  <si>
    <t>days</t>
  </si>
  <si>
    <t>months</t>
  </si>
  <si>
    <t>Time Increment</t>
  </si>
  <si>
    <t>pR</t>
  </si>
  <si>
    <t>pc</t>
  </si>
  <si>
    <t>qgmax,w</t>
  </si>
  <si>
    <t>Nw</t>
  </si>
  <si>
    <t>Sm3</t>
  </si>
  <si>
    <t>1/bar</t>
  </si>
  <si>
    <t>Sm3/d/bar</t>
  </si>
  <si>
    <t>Nw*</t>
  </si>
  <si>
    <t>Gp</t>
  </si>
  <si>
    <t>dGp</t>
  </si>
  <si>
    <t>End TS</t>
  </si>
  <si>
    <t>Gp/G</t>
  </si>
  <si>
    <t>%</t>
  </si>
  <si>
    <t>pt</t>
  </si>
  <si>
    <t>pw</t>
  </si>
  <si>
    <t>Maximum FEASIBLE ptmin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</si>
</sst>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15.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1825"/>
          <c:w val="0.8782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Reservoir Average (pR)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Sheet1!$D$41:$D$341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Sheet1!$E$41:$E$341</c:f>
              <c:numCache>
                <c:ptCount val="301"/>
                <c:pt idx="0">
                  <c:v>2200</c:v>
                </c:pt>
                <c:pt idx="1">
                  <c:v>2192.7879117790026</c:v>
                </c:pt>
                <c:pt idx="2">
                  <c:v>2185.575039064944</c:v>
                </c:pt>
                <c:pt idx="3">
                  <c:v>2178.3613816018087</c:v>
                </c:pt>
                <c:pt idx="4">
                  <c:v>2171.146939133351</c:v>
                </c:pt>
                <c:pt idx="5">
                  <c:v>2163.93171140327</c:v>
                </c:pt>
                <c:pt idx="6">
                  <c:v>2156.715698155089</c:v>
                </c:pt>
                <c:pt idx="7">
                  <c:v>2149.4988991321875</c:v>
                </c:pt>
                <c:pt idx="8">
                  <c:v>2142.281314077814</c:v>
                </c:pt>
                <c:pt idx="9">
                  <c:v>2135.0629427350873</c:v>
                </c:pt>
                <c:pt idx="10">
                  <c:v>2127.8437848469516</c:v>
                </c:pt>
                <c:pt idx="11">
                  <c:v>2120.623840156266</c:v>
                </c:pt>
                <c:pt idx="12">
                  <c:v>2113.4031084056987</c:v>
                </c:pt>
                <c:pt idx="13">
                  <c:v>2106.1815893377902</c:v>
                </c:pt>
                <c:pt idx="14">
                  <c:v>2098.9592826949633</c:v>
                </c:pt>
                <c:pt idx="15">
                  <c:v>2091.736188219482</c:v>
                </c:pt>
                <c:pt idx="16">
                  <c:v>2084.512305653466</c:v>
                </c:pt>
                <c:pt idx="17">
                  <c:v>2077.2876347388897</c:v>
                </c:pt>
                <c:pt idx="18">
                  <c:v>2070.0621752176257</c:v>
                </c:pt>
                <c:pt idx="19">
                  <c:v>2062.835926831345</c:v>
                </c:pt>
                <c:pt idx="20">
                  <c:v>2055.608889321646</c:v>
                </c:pt>
                <c:pt idx="21">
                  <c:v>2048.3810624299235</c:v>
                </c:pt>
                <c:pt idx="22">
                  <c:v>2041.1524458974566</c:v>
                </c:pt>
                <c:pt idx="23">
                  <c:v>2033.9230394653948</c:v>
                </c:pt>
                <c:pt idx="24">
                  <c:v>2026.6928428747278</c:v>
                </c:pt>
                <c:pt idx="25">
                  <c:v>2019.461855866315</c:v>
                </c:pt>
                <c:pt idx="26">
                  <c:v>2012.2300781808713</c:v>
                </c:pt>
                <c:pt idx="27">
                  <c:v>2004.997509558966</c:v>
                </c:pt>
                <c:pt idx="28">
                  <c:v>1997.764149741039</c:v>
                </c:pt>
                <c:pt idx="29">
                  <c:v>1990.5299984673563</c:v>
                </c:pt>
                <c:pt idx="30">
                  <c:v>1983.2950554780818</c:v>
                </c:pt>
                <c:pt idx="31">
                  <c:v>1976.0593205132207</c:v>
                </c:pt>
                <c:pt idx="32">
                  <c:v>1968.8227933126188</c:v>
                </c:pt>
                <c:pt idx="33">
                  <c:v>1961.5854736160206</c:v>
                </c:pt>
                <c:pt idx="34">
                  <c:v>1954.3473611629677</c:v>
                </c:pt>
                <c:pt idx="35">
                  <c:v>1947.108455692915</c:v>
                </c:pt>
                <c:pt idx="36">
                  <c:v>1939.8687569451577</c:v>
                </c:pt>
                <c:pt idx="37">
                  <c:v>1932.6282646588324</c:v>
                </c:pt>
                <c:pt idx="38">
                  <c:v>1925.3869785729446</c:v>
                </c:pt>
                <c:pt idx="39">
                  <c:v>1918.1448984263702</c:v>
                </c:pt>
                <c:pt idx="40">
                  <c:v>1910.9020239578108</c:v>
                </c:pt>
                <c:pt idx="41">
                  <c:v>1903.6583549058523</c:v>
                </c:pt>
                <c:pt idx="42">
                  <c:v>1896.4138910089212</c:v>
                </c:pt>
                <c:pt idx="43">
                  <c:v>1889.168632005314</c:v>
                </c:pt>
                <c:pt idx="44">
                  <c:v>1881.9225776331677</c:v>
                </c:pt>
                <c:pt idx="45">
                  <c:v>1874.675727630489</c:v>
                </c:pt>
                <c:pt idx="46">
                  <c:v>1867.4280817351253</c:v>
                </c:pt>
                <c:pt idx="47">
                  <c:v>1860.1796396847933</c:v>
                </c:pt>
                <c:pt idx="48">
                  <c:v>1852.93040121708</c:v>
                </c:pt>
                <c:pt idx="49">
                  <c:v>1845.680366069384</c:v>
                </c:pt>
                <c:pt idx="50">
                  <c:v>1838.4295339790024</c:v>
                </c:pt>
                <c:pt idx="51">
                  <c:v>1831.1779046830582</c:v>
                </c:pt>
                <c:pt idx="52">
                  <c:v>1823.925477918559</c:v>
                </c:pt>
                <c:pt idx="53">
                  <c:v>1816.6722534223384</c:v>
                </c:pt>
                <c:pt idx="54">
                  <c:v>1809.4182309311145</c:v>
                </c:pt>
                <c:pt idx="55">
                  <c:v>1802.1634101814168</c:v>
                </c:pt>
                <c:pt idx="56">
                  <c:v>1794.907790909688</c:v>
                </c:pt>
                <c:pt idx="57">
                  <c:v>1787.6513728521682</c:v>
                </c:pt>
                <c:pt idx="58">
                  <c:v>1780.39415574501</c:v>
                </c:pt>
                <c:pt idx="59">
                  <c:v>1773.1361393241789</c:v>
                </c:pt>
                <c:pt idx="60">
                  <c:v>1765.8773233254801</c:v>
                </c:pt>
                <c:pt idx="61">
                  <c:v>1758.617707484632</c:v>
                </c:pt>
                <c:pt idx="62">
                  <c:v>1751.3572915371656</c:v>
                </c:pt>
                <c:pt idx="63">
                  <c:v>1744.0960752184803</c:v>
                </c:pt>
                <c:pt idx="64">
                  <c:v>1736.834058263803</c:v>
                </c:pt>
                <c:pt idx="65">
                  <c:v>1729.5712404082583</c:v>
                </c:pt>
                <c:pt idx="66">
                  <c:v>1722.307621386797</c:v>
                </c:pt>
                <c:pt idx="67">
                  <c:v>1715.0432009342119</c:v>
                </c:pt>
                <c:pt idx="68">
                  <c:v>1707.7779787851925</c:v>
                </c:pt>
                <c:pt idx="69">
                  <c:v>1700.5119546742417</c:v>
                </c:pt>
                <c:pt idx="70">
                  <c:v>1693.2451283357454</c:v>
                </c:pt>
                <c:pt idx="71">
                  <c:v>1685.9774995039168</c:v>
                </c:pt>
                <c:pt idx="72">
                  <c:v>1678.709067912823</c:v>
                </c:pt>
                <c:pt idx="73">
                  <c:v>1671.439833296402</c:v>
                </c:pt>
                <c:pt idx="74">
                  <c:v>1664.1697953884461</c:v>
                </c:pt>
                <c:pt idx="75">
                  <c:v>1656.898953922589</c:v>
                </c:pt>
                <c:pt idx="76">
                  <c:v>1649.6273086323044</c:v>
                </c:pt>
                <c:pt idx="77">
                  <c:v>1642.354859250951</c:v>
                </c:pt>
                <c:pt idx="78">
                  <c:v>1635.0816055117273</c:v>
                </c:pt>
                <c:pt idx="79">
                  <c:v>1627.807547147673</c:v>
                </c:pt>
                <c:pt idx="80">
                  <c:v>1620.5326838916685</c:v>
                </c:pt>
                <c:pt idx="81">
                  <c:v>1613.2570154764928</c:v>
                </c:pt>
                <c:pt idx="82">
                  <c:v>1605.9805416347365</c:v>
                </c:pt>
                <c:pt idx="83">
                  <c:v>1598.7032620988603</c:v>
                </c:pt>
                <c:pt idx="84">
                  <c:v>1591.4251766011505</c:v>
                </c:pt>
                <c:pt idx="85">
                  <c:v>1584.1462848737924</c:v>
                </c:pt>
                <c:pt idx="86">
                  <c:v>1576.866586648783</c:v>
                </c:pt>
                <c:pt idx="87">
                  <c:v>1569.586081657989</c:v>
                </c:pt>
                <c:pt idx="88">
                  <c:v>1562.3047696331323</c:v>
                </c:pt>
                <c:pt idx="89">
                  <c:v>1555.0226503057609</c:v>
                </c:pt>
                <c:pt idx="90">
                  <c:v>1547.739723407307</c:v>
                </c:pt>
                <c:pt idx="91">
                  <c:v>1540.4559886690147</c:v>
                </c:pt>
                <c:pt idx="92">
                  <c:v>1533.1714458220263</c:v>
                </c:pt>
                <c:pt idx="93">
                  <c:v>1525.886094597282</c:v>
                </c:pt>
                <c:pt idx="94">
                  <c:v>1518.5999347256347</c:v>
                </c:pt>
                <c:pt idx="95">
                  <c:v>1511.31296593772</c:v>
                </c:pt>
                <c:pt idx="96">
                  <c:v>1504.0251879641014</c:v>
                </c:pt>
                <c:pt idx="97">
                  <c:v>1496.736600535096</c:v>
                </c:pt>
                <c:pt idx="98">
                  <c:v>1489.447203380963</c:v>
                </c:pt>
                <c:pt idx="99">
                  <c:v>1482.1569962317735</c:v>
                </c:pt>
                <c:pt idx="100">
                  <c:v>1474.8659788174248</c:v>
                </c:pt>
                <c:pt idx="101">
                  <c:v>1467.5741508677124</c:v>
                </c:pt>
                <c:pt idx="102">
                  <c:v>1460.2815121122298</c:v>
                </c:pt>
                <c:pt idx="103">
                  <c:v>1452.9880622804685</c:v>
                </c:pt>
                <c:pt idx="104">
                  <c:v>1445.6938011017467</c:v>
                </c:pt>
                <c:pt idx="105">
                  <c:v>1438.398728305223</c:v>
                </c:pt>
                <c:pt idx="106">
                  <c:v>1431.1028436199256</c:v>
                </c:pt>
                <c:pt idx="107">
                  <c:v>1423.806146774709</c:v>
                </c:pt>
                <c:pt idx="108">
                  <c:v>1416.5086374983123</c:v>
                </c:pt>
                <c:pt idx="109">
                  <c:v>1409.2103155192858</c:v>
                </c:pt>
                <c:pt idx="110">
                  <c:v>1401.9111805660496</c:v>
                </c:pt>
                <c:pt idx="111">
                  <c:v>1394.61123236685</c:v>
                </c:pt>
                <c:pt idx="112">
                  <c:v>1387.3104706498177</c:v>
                </c:pt>
                <c:pt idx="113">
                  <c:v>1380.008895142909</c:v>
                </c:pt>
                <c:pt idx="114">
                  <c:v>1372.7065055739365</c:v>
                </c:pt>
                <c:pt idx="115">
                  <c:v>1365.403301670538</c:v>
                </c:pt>
                <c:pt idx="116">
                  <c:v>1358.0992831602503</c:v>
                </c:pt>
                <c:pt idx="117">
                  <c:v>1350.794449770393</c:v>
                </c:pt>
                <c:pt idx="118">
                  <c:v>1343.488801228184</c:v>
                </c:pt>
                <c:pt idx="119">
                  <c:v>1336.1823372606684</c:v>
                </c:pt>
                <c:pt idx="120">
                  <c:v>1328.8750575947452</c:v>
                </c:pt>
                <c:pt idx="121">
                  <c:v>1321.6444564799249</c:v>
                </c:pt>
                <c:pt idx="122">
                  <c:v>1314.4896671691563</c:v>
                </c:pt>
                <c:pt idx="123">
                  <c:v>1307.4098329057886</c:v>
                </c:pt>
                <c:pt idx="124">
                  <c:v>1300.404106817684</c:v>
                </c:pt>
                <c:pt idx="125">
                  <c:v>1293.4716518120995</c:v>
                </c:pt>
                <c:pt idx="126">
                  <c:v>1286.6116404714949</c:v>
                </c:pt>
                <c:pt idx="127">
                  <c:v>1279.8232549501224</c:v>
                </c:pt>
                <c:pt idx="128">
                  <c:v>1273.1056868713413</c:v>
                </c:pt>
                <c:pt idx="129">
                  <c:v>1266.4581372259158</c:v>
                </c:pt>
                <c:pt idx="130">
                  <c:v>1259.8798162710095</c:v>
                </c:pt>
                <c:pt idx="131">
                  <c:v>1253.3699434300338</c:v>
                </c:pt>
                <c:pt idx="132">
                  <c:v>1246.9277471933062</c:v>
                </c:pt>
                <c:pt idx="133">
                  <c:v>1240.5524650195505</c:v>
                </c:pt>
                <c:pt idx="134">
                  <c:v>1234.243343238191</c:v>
                </c:pt>
                <c:pt idx="135">
                  <c:v>1227.999636952446</c:v>
                </c:pt>
                <c:pt idx="136">
                  <c:v>1221.8206099432446</c:v>
                </c:pt>
                <c:pt idx="137">
                  <c:v>1215.7055345740123</c:v>
                </c:pt>
                <c:pt idx="138">
                  <c:v>1209.6536916961534</c:v>
                </c:pt>
                <c:pt idx="139">
                  <c:v>1203.6643705554875</c:v>
                </c:pt>
                <c:pt idx="140">
                  <c:v>1197.7368686992959</c:v>
                </c:pt>
                <c:pt idx="141">
                  <c:v>1191.8704918843937</c:v>
                </c:pt>
                <c:pt idx="142">
                  <c:v>1186.0645539858704</c:v>
                </c:pt>
                <c:pt idx="143">
                  <c:v>1180.318376906611</c:v>
                </c:pt>
                <c:pt idx="144">
                  <c:v>1174.6312904877748</c:v>
                </c:pt>
                <c:pt idx="145">
                  <c:v>1169.0026324198493</c:v>
                </c:pt>
                <c:pt idx="146">
                  <c:v>1163.431748154695</c:v>
                </c:pt>
                <c:pt idx="147">
                  <c:v>1157.9179908182787</c:v>
                </c:pt>
                <c:pt idx="148">
                  <c:v>1152.4607211242376</c:v>
                </c:pt>
                <c:pt idx="149">
                  <c:v>1147.0593072881788</c:v>
                </c:pt>
                <c:pt idx="150">
                  <c:v>1141.713124942849</c:v>
                </c:pt>
                <c:pt idx="151">
                  <c:v>1136.4215570540414</c:v>
                </c:pt>
                <c:pt idx="152">
                  <c:v>1131.1839938372148</c:v>
                </c:pt>
                <c:pt idx="153">
                  <c:v>1125.9998326750213</c:v>
                </c:pt>
                <c:pt idx="154">
                  <c:v>1120.8684780355768</c:v>
                </c:pt>
                <c:pt idx="155">
                  <c:v>1115.7893413913498</c:v>
                </c:pt>
                <c:pt idx="156">
                  <c:v>1110.7618411390677</c:v>
                </c:pt>
                <c:pt idx="157">
                  <c:v>1105.7854025201855</c:v>
                </c:pt>
                <c:pt idx="158">
                  <c:v>1100.8594575421948</c:v>
                </c:pt>
                <c:pt idx="159">
                  <c:v>1095.9834449007305</c:v>
                </c:pt>
                <c:pt idx="160">
                  <c:v>1091.1568099023348</c:v>
                </c:pt>
                <c:pt idx="161">
                  <c:v>1086.3790043880692</c:v>
                </c:pt>
                <c:pt idx="162">
                  <c:v>1081.6494866577996</c:v>
                </c:pt>
                <c:pt idx="163">
                  <c:v>1076.9677213952853</c:v>
                </c:pt>
                <c:pt idx="164">
                  <c:v>1072.3331795939703</c:v>
                </c:pt>
                <c:pt idx="165">
                  <c:v>1067.745338483506</c:v>
                </c:pt>
                <c:pt idx="166">
                  <c:v>1063.2036814570627</c:v>
                </c:pt>
                <c:pt idx="167">
                  <c:v>1058.7076979993</c:v>
                </c:pt>
                <c:pt idx="168">
                  <c:v>1054.2568836151058</c:v>
                </c:pt>
                <c:pt idx="169">
                  <c:v>1049.850739759036</c:v>
                </c:pt>
                <c:pt idx="170">
                  <c:v>1045.4887737655156</c:v>
                </c:pt>
                <c:pt idx="171">
                  <c:v>1041.1704987796547</c:v>
                </c:pt>
                <c:pt idx="172">
                  <c:v>1036.895433688905</c:v>
                </c:pt>
                <c:pt idx="173">
                  <c:v>1032.6631030553167</c:v>
                </c:pt>
                <c:pt idx="174">
                  <c:v>1028.4730370485413</c:v>
                </c:pt>
                <c:pt idx="175">
                  <c:v>1024.3247713795222</c:v>
                </c:pt>
                <c:pt idx="176">
                  <c:v>1020.2178472348808</c:v>
                </c:pt>
                <c:pt idx="177">
                  <c:v>1016.1518112119902</c:v>
                </c:pt>
                <c:pt idx="178">
                  <c:v>1012.1262152547291</c:v>
                </c:pt>
                <c:pt idx="179">
                  <c:v>1008.1406165899026</c:v>
                </c:pt>
                <c:pt idx="180">
                  <c:v>1004.1945776643794</c:v>
                </c:pt>
                <c:pt idx="181">
                  <c:v>1000.2876660828513</c:v>
                </c:pt>
                <c:pt idx="182">
                  <c:v>996.4194545462818</c:v>
                </c:pt>
                <c:pt idx="183">
                  <c:v>992.5895207909974</c:v>
                </c:pt>
                <c:pt idx="184">
                  <c:v>988.7974475284975</c:v>
                </c:pt>
                <c:pt idx="185">
                  <c:v>985.042822385791</c:v>
                </c:pt>
                <c:pt idx="186">
                  <c:v>981.3252378465386</c:v>
                </c:pt>
                <c:pt idx="187">
                  <c:v>977.6442911926928</c:v>
                </c:pt>
                <c:pt idx="188">
                  <c:v>973.9995844468781</c:v>
                </c:pt>
                <c:pt idx="189">
                  <c:v>970.3907243153417</c:v>
                </c:pt>
                <c:pt idx="190">
                  <c:v>966.8173221315643</c:v>
                </c:pt>
                <c:pt idx="191">
                  <c:v>963.2789938004788</c:v>
                </c:pt>
                <c:pt idx="192">
                  <c:v>959.775359743347</c:v>
                </c:pt>
                <c:pt idx="193">
                  <c:v>956.306044843159</c:v>
                </c:pt>
                <c:pt idx="194">
                  <c:v>952.8706783907414</c:v>
                </c:pt>
                <c:pt idx="195">
                  <c:v>949.4688940314302</c:v>
                </c:pt>
                <c:pt idx="196">
                  <c:v>946.1003297123158</c:v>
                </c:pt>
                <c:pt idx="197">
                  <c:v>942.7646276301186</c:v>
                </c:pt>
                <c:pt idx="198">
                  <c:v>939.46143417965</c:v>
                </c:pt>
                <c:pt idx="199">
                  <c:v>936.1903999028533</c:v>
                </c:pt>
                <c:pt idx="200">
                  <c:v>932.9511794383948</c:v>
                </c:pt>
                <c:pt idx="201">
                  <c:v>929.7434314718918</c:v>
                </c:pt>
                <c:pt idx="202">
                  <c:v>926.5668186866625</c:v>
                </c:pt>
                <c:pt idx="203">
                  <c:v>923.4210077150475</c:v>
                </c:pt>
                <c:pt idx="204">
                  <c:v>920.3056690903029</c:v>
                </c:pt>
                <c:pt idx="205">
                  <c:v>917.2204771990374</c:v>
                </c:pt>
                <c:pt idx="206">
                  <c:v>914.1651102342353</c:v>
                </c:pt>
                <c:pt idx="207">
                  <c:v>911.1392501487571</c:v>
                </c:pt>
                <c:pt idx="208">
                  <c:v>908.1425826094347</c:v>
                </c:pt>
                <c:pt idx="209">
                  <c:v>905.1747969517015</c:v>
                </c:pt>
                <c:pt idx="210">
                  <c:v>902.23558613473</c:v>
                </c:pt>
                <c:pt idx="211">
                  <c:v>899.3246466970759</c:v>
                </c:pt>
                <c:pt idx="212">
                  <c:v>896.4416787129157</c:v>
                </c:pt>
                <c:pt idx="213">
                  <c:v>893.5863857487415</c:v>
                </c:pt>
                <c:pt idx="214">
                  <c:v>890.7584748205752</c:v>
                </c:pt>
                <c:pt idx="215">
                  <c:v>887.9576563516779</c:v>
                </c:pt>
                <c:pt idx="216">
                  <c:v>885.1836441308278</c:v>
                </c:pt>
                <c:pt idx="217">
                  <c:v>882.4361552709926</c:v>
                </c:pt>
                <c:pt idx="218">
                  <c:v>879.7149101685854</c:v>
                </c:pt>
                <c:pt idx="219">
                  <c:v>877.0196324631501</c:v>
                </c:pt>
                <c:pt idx="220">
                  <c:v>874.3500489975447</c:v>
                </c:pt>
                <c:pt idx="221">
                  <c:v>871.7058897786255</c:v>
                </c:pt>
                <c:pt idx="222">
                  <c:v>869.0868879383721</c:v>
                </c:pt>
                <c:pt idx="223">
                  <c:v>866.4927796954905</c:v>
                </c:pt>
                <c:pt idx="224">
                  <c:v>863.9233043174729</c:v>
                </c:pt>
                <c:pt idx="225">
                  <c:v>861.3782040831557</c:v>
                </c:pt>
                <c:pt idx="226">
                  <c:v>858.8572242456634</c:v>
                </c:pt>
                <c:pt idx="227">
                  <c:v>856.3601129958643</c:v>
                </c:pt>
                <c:pt idx="228">
                  <c:v>853.8866214262479</c:v>
                </c:pt>
                <c:pt idx="229">
                  <c:v>851.4365034952142</c:v>
                </c:pt>
                <c:pt idx="230">
                  <c:v>849.0095159918551</c:v>
                </c:pt>
                <c:pt idx="231">
                  <c:v>846.6054185011131</c:v>
                </c:pt>
                <c:pt idx="232">
                  <c:v>844.2239733693962</c:v>
                </c:pt>
                <c:pt idx="233">
                  <c:v>841.864945670618</c:v>
                </c:pt>
                <c:pt idx="234">
                  <c:v>839.5281031726322</c:v>
                </c:pt>
                <c:pt idx="235">
                  <c:v>837.2132163040986</c:v>
                </c:pt>
                <c:pt idx="236">
                  <c:v>834.9200581217343</c:v>
                </c:pt>
                <c:pt idx="237">
                  <c:v>832.6484042780203</c:v>
                </c:pt>
                <c:pt idx="238">
                  <c:v>830.398032989242</c:v>
                </c:pt>
                <c:pt idx="239">
                  <c:v>828.1687250039782</c:v>
                </c:pt>
                <c:pt idx="240">
                  <c:v>825.9602635719226</c:v>
                </c:pt>
                <c:pt idx="241">
                  <c:v>823.7724344131917</c:v>
                </c:pt>
                <c:pt idx="242">
                  <c:v>821.6050256878775</c:v>
                </c:pt>
                <c:pt idx="243">
                  <c:v>819.457827966108</c:v>
                </c:pt>
                <c:pt idx="244">
                  <c:v>817.330634198404</c:v>
                </c:pt>
                <c:pt idx="245">
                  <c:v>815.2232396864206</c:v>
                </c:pt>
                <c:pt idx="246">
                  <c:v>813.1354420540634</c:v>
                </c:pt>
                <c:pt idx="247">
                  <c:v>811.0670412189834</c:v>
                </c:pt>
                <c:pt idx="248">
                  <c:v>809.0178393643739</c:v>
                </c:pt>
                <c:pt idx="249">
                  <c:v>806.9876409112038</c:v>
                </c:pt>
                <c:pt idx="250">
                  <c:v>804.9762524906739</c:v>
                </c:pt>
                <c:pt idx="251">
                  <c:v>802.9834829171807</c:v>
                </c:pt>
                <c:pt idx="252">
                  <c:v>801.0091431614825</c:v>
                </c:pt>
                <c:pt idx="253">
                  <c:v>799.053046324279</c:v>
                </c:pt>
                <c:pt idx="254">
                  <c:v>797.1150076100796</c:v>
                </c:pt>
                <c:pt idx="255">
                  <c:v>795.1948443014562</c:v>
                </c:pt>
                <c:pt idx="256">
                  <c:v>793.2923757335418</c:v>
                </c:pt>
                <c:pt idx="257">
                  <c:v>791.4074232689488</c:v>
                </c:pt>
                <c:pt idx="258">
                  <c:v>789.5398102729124</c:v>
                </c:pt>
                <c:pt idx="259">
                  <c:v>787.6893620887957</c:v>
                </c:pt>
                <c:pt idx="260">
                  <c:v>785.8559060139204</c:v>
                </c:pt>
                <c:pt idx="261">
                  <c:v>784.0392712756513</c:v>
                </c:pt>
                <c:pt idx="262">
                  <c:v>782.2392890078282</c:v>
                </c:pt>
                <c:pt idx="263">
                  <c:v>780.4557922275021</c:v>
                </c:pt>
                <c:pt idx="264">
                  <c:v>778.6886158119095</c:v>
                </c:pt>
                <c:pt idx="265">
                  <c:v>776.9375964757883</c:v>
                </c:pt>
                <c:pt idx="266">
                  <c:v>775.2025727489897</c:v>
                </c:pt>
                <c:pt idx="267">
                  <c:v>773.4833849543436</c:v>
                </c:pt>
                <c:pt idx="268">
                  <c:v>771.7798751858286</c:v>
                </c:pt>
                <c:pt idx="269">
                  <c:v>770.0918872869871</c:v>
                </c:pt>
                <c:pt idx="270">
                  <c:v>768.4192668296533</c:v>
                </c:pt>
                <c:pt idx="271">
                  <c:v>766.7618610929408</c:v>
                </c:pt>
                <c:pt idx="272">
                  <c:v>765.1195190424975</c:v>
                </c:pt>
                <c:pt idx="273">
                  <c:v>763.4920913100015</c:v>
                </c:pt>
                <c:pt idx="274">
                  <c:v>761.8794301729736</c:v>
                </c:pt>
                <c:pt idx="275">
                  <c:v>760.2813895347791</c:v>
                </c:pt>
                <c:pt idx="276">
                  <c:v>758.6978249049404</c:v>
                </c:pt>
                <c:pt idx="277">
                  <c:v>757.1285933796889</c:v>
                </c:pt>
                <c:pt idx="278">
                  <c:v>755.573553622727</c:v>
                </c:pt>
                <c:pt idx="279">
                  <c:v>754.0325658463008</c:v>
                </c:pt>
                <c:pt idx="280">
                  <c:v>752.5054917924762</c:v>
                </c:pt>
                <c:pt idx="281">
                  <c:v>750.9921947146102</c:v>
                </c:pt>
                <c:pt idx="282">
                  <c:v>749.4925393591988</c:v>
                </c:pt>
                <c:pt idx="283">
                  <c:v>748.0063919477752</c:v>
                </c:pt>
                <c:pt idx="284">
                  <c:v>746.5336201592003</c:v>
                </c:pt>
                <c:pt idx="285">
                  <c:v>745.0740931120737</c:v>
                </c:pt>
                <c:pt idx="286">
                  <c:v>743.6276813474232</c:v>
                </c:pt>
                <c:pt idx="287">
                  <c:v>742.1942568115941</c:v>
                </c:pt>
                <c:pt idx="288">
                  <c:v>740.7736928393645</c:v>
                </c:pt>
                <c:pt idx="289">
                  <c:v>739.3658641372849</c:v>
                </c:pt>
                <c:pt idx="290">
                  <c:v>737.9706467672203</c:v>
                </c:pt>
                <c:pt idx="291">
                  <c:v>736.5879181300947</c:v>
                </c:pt>
                <c:pt idx="292">
                  <c:v>735.2175569498756</c:v>
                </c:pt>
                <c:pt idx="293">
                  <c:v>733.8594432577237</c:v>
                </c:pt>
                <c:pt idx="294">
                  <c:v>732.5134583763826</c:v>
                </c:pt>
                <c:pt idx="295">
                  <c:v>731.1794849047343</c:v>
                </c:pt>
                <c:pt idx="296">
                  <c:v>729.8574067026019</c:v>
                </c:pt>
                <c:pt idx="297">
                  <c:v>728.5471088756666</c:v>
                </c:pt>
                <c:pt idx="298">
                  <c:v>727.2484777606683</c:v>
                </c:pt>
                <c:pt idx="299">
                  <c:v>725.9614009107438</c:v>
                </c:pt>
                <c:pt idx="300">
                  <c:v>724.6857670809377</c:v>
                </c:pt>
              </c:numCache>
            </c:numRef>
          </c:yVal>
          <c:smooth val="1"/>
        </c:ser>
        <c:ser>
          <c:idx val="1"/>
          <c:order val="1"/>
          <c:tx>
            <c:v>Surface Average (pc)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Sheet1!$D$41:$D$341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Sheet1!$F$41:$F$341</c:f>
              <c:numCache>
                <c:ptCount val="301"/>
                <c:pt idx="0">
                  <c:v>1913.0434782608697</c:v>
                </c:pt>
                <c:pt idx="1">
                  <c:v>1906.7720971991328</c:v>
                </c:pt>
                <c:pt idx="2">
                  <c:v>1900.5000339695168</c:v>
                </c:pt>
                <c:pt idx="3">
                  <c:v>1894.227288349399</c:v>
                </c:pt>
                <c:pt idx="4">
                  <c:v>1887.9538601159577</c:v>
                </c:pt>
                <c:pt idx="5">
                  <c:v>1881.679749046322</c:v>
                </c:pt>
                <c:pt idx="6">
                  <c:v>1875.4049549174688</c:v>
                </c:pt>
                <c:pt idx="7">
                  <c:v>1869.1294775062502</c:v>
                </c:pt>
                <c:pt idx="8">
                  <c:v>1862.8533165894037</c:v>
                </c:pt>
                <c:pt idx="9">
                  <c:v>1856.5764719435542</c:v>
                </c:pt>
                <c:pt idx="10">
                  <c:v>1850.2989433451755</c:v>
                </c:pt>
                <c:pt idx="11">
                  <c:v>1844.0207305706663</c:v>
                </c:pt>
                <c:pt idx="12">
                  <c:v>1837.7418333962598</c:v>
                </c:pt>
                <c:pt idx="13">
                  <c:v>1831.4622515980786</c:v>
                </c:pt>
                <c:pt idx="14">
                  <c:v>1825.181984952142</c:v>
                </c:pt>
                <c:pt idx="15">
                  <c:v>1818.901033234332</c:v>
                </c:pt>
                <c:pt idx="16">
                  <c:v>1812.6193962204052</c:v>
                </c:pt>
                <c:pt idx="17">
                  <c:v>1806.337073685991</c:v>
                </c:pt>
                <c:pt idx="18">
                  <c:v>1800.0540654066313</c:v>
                </c:pt>
                <c:pt idx="19">
                  <c:v>1793.7703711576917</c:v>
                </c:pt>
                <c:pt idx="20">
                  <c:v>1787.485990714475</c:v>
                </c:pt>
                <c:pt idx="21">
                  <c:v>1781.2009238521075</c:v>
                </c:pt>
                <c:pt idx="22">
                  <c:v>1774.9151703456146</c:v>
                </c:pt>
                <c:pt idx="23">
                  <c:v>1768.6287299699086</c:v>
                </c:pt>
                <c:pt idx="24">
                  <c:v>1762.3416024997634</c:v>
                </c:pt>
                <c:pt idx="25">
                  <c:v>1756.0537877098393</c:v>
                </c:pt>
                <c:pt idx="26">
                  <c:v>1749.7652853746708</c:v>
                </c:pt>
                <c:pt idx="27">
                  <c:v>1743.476095268666</c:v>
                </c:pt>
                <c:pt idx="28">
                  <c:v>1737.1862171661212</c:v>
                </c:pt>
                <c:pt idx="29">
                  <c:v>1730.8956508411795</c:v>
                </c:pt>
                <c:pt idx="30">
                  <c:v>1724.6043960678974</c:v>
                </c:pt>
                <c:pt idx="31">
                  <c:v>1718.312452620192</c:v>
                </c:pt>
                <c:pt idx="32">
                  <c:v>1712.0198202718425</c:v>
                </c:pt>
                <c:pt idx="33">
                  <c:v>1705.7264987965398</c:v>
                </c:pt>
                <c:pt idx="34">
                  <c:v>1699.4324879677981</c:v>
                </c:pt>
                <c:pt idx="35">
                  <c:v>1693.1377875590565</c:v>
                </c:pt>
                <c:pt idx="36">
                  <c:v>1686.8423973436154</c:v>
                </c:pt>
                <c:pt idx="37">
                  <c:v>1680.546317094637</c:v>
                </c:pt>
                <c:pt idx="38">
                  <c:v>1674.2495465851694</c:v>
                </c:pt>
                <c:pt idx="39">
                  <c:v>1667.952085588148</c:v>
                </c:pt>
                <c:pt idx="40">
                  <c:v>1661.6539338763573</c:v>
                </c:pt>
                <c:pt idx="41">
                  <c:v>1655.3550912224805</c:v>
                </c:pt>
                <c:pt idx="42">
                  <c:v>1649.055557399062</c:v>
                </c:pt>
                <c:pt idx="43">
                  <c:v>1642.755332178534</c:v>
                </c:pt>
                <c:pt idx="44">
                  <c:v>1636.4544153331894</c:v>
                </c:pt>
                <c:pt idx="45">
                  <c:v>1630.152806635208</c:v>
                </c:pt>
                <c:pt idx="46">
                  <c:v>1623.850505856631</c:v>
                </c:pt>
                <c:pt idx="47">
                  <c:v>1617.5475127693855</c:v>
                </c:pt>
                <c:pt idx="48">
                  <c:v>1611.2438271452872</c:v>
                </c:pt>
                <c:pt idx="49">
                  <c:v>1604.9394487559862</c:v>
                </c:pt>
                <c:pt idx="50">
                  <c:v>1598.6343773730457</c:v>
                </c:pt>
                <c:pt idx="51">
                  <c:v>1592.3286127678768</c:v>
                </c:pt>
                <c:pt idx="52">
                  <c:v>1586.0221547117906</c:v>
                </c:pt>
                <c:pt idx="53">
                  <c:v>1579.7150029759466</c:v>
                </c:pt>
                <c:pt idx="54">
                  <c:v>1573.407157331404</c:v>
                </c:pt>
                <c:pt idx="55">
                  <c:v>1567.0986175490582</c:v>
                </c:pt>
                <c:pt idx="56">
                  <c:v>1560.7893833997289</c:v>
                </c:pt>
                <c:pt idx="57">
                  <c:v>1554.4794546540593</c:v>
                </c:pt>
                <c:pt idx="58">
                  <c:v>1548.1688310826175</c:v>
                </c:pt>
                <c:pt idx="59">
                  <c:v>1541.8575124558079</c:v>
                </c:pt>
                <c:pt idx="60">
                  <c:v>1535.545498543896</c:v>
                </c:pt>
                <c:pt idx="61">
                  <c:v>1529.2327891170714</c:v>
                </c:pt>
                <c:pt idx="62">
                  <c:v>1522.9193839453615</c:v>
                </c:pt>
                <c:pt idx="63">
                  <c:v>1516.6052827986787</c:v>
                </c:pt>
                <c:pt idx="64">
                  <c:v>1510.2904854467854</c:v>
                </c:pt>
                <c:pt idx="65">
                  <c:v>1503.974991659355</c:v>
                </c:pt>
                <c:pt idx="66">
                  <c:v>1497.6588012059105</c:v>
                </c:pt>
                <c:pt idx="67">
                  <c:v>1491.3419138558365</c:v>
                </c:pt>
                <c:pt idx="68">
                  <c:v>1485.0243293784283</c:v>
                </c:pt>
                <c:pt idx="69">
                  <c:v>1478.706047542819</c:v>
                </c:pt>
                <c:pt idx="70">
                  <c:v>1472.3870681180397</c:v>
                </c:pt>
                <c:pt idx="71">
                  <c:v>1466.0673908729711</c:v>
                </c:pt>
                <c:pt idx="72">
                  <c:v>1459.7470155763679</c:v>
                </c:pt>
                <c:pt idx="73">
                  <c:v>1453.4259419968714</c:v>
                </c:pt>
                <c:pt idx="74">
                  <c:v>1447.1041699029968</c:v>
                </c:pt>
                <c:pt idx="75">
                  <c:v>1440.781699063121</c:v>
                </c:pt>
                <c:pt idx="76">
                  <c:v>1434.4585292454822</c:v>
                </c:pt>
                <c:pt idx="77">
                  <c:v>1428.1346602182184</c:v>
                </c:pt>
                <c:pt idx="78">
                  <c:v>1421.8100917493282</c:v>
                </c:pt>
                <c:pt idx="79">
                  <c:v>1415.4848236066723</c:v>
                </c:pt>
                <c:pt idx="80">
                  <c:v>1409.1588555579726</c:v>
                </c:pt>
                <c:pt idx="81">
                  <c:v>1402.8321873708635</c:v>
                </c:pt>
                <c:pt idx="82">
                  <c:v>1396.5048188128144</c:v>
                </c:pt>
                <c:pt idx="83">
                  <c:v>1390.176749651183</c:v>
                </c:pt>
                <c:pt idx="84">
                  <c:v>1383.8479796531744</c:v>
                </c:pt>
                <c:pt idx="85">
                  <c:v>1377.5185085859066</c:v>
                </c:pt>
                <c:pt idx="86">
                  <c:v>1371.188336216333</c:v>
                </c:pt>
                <c:pt idx="87">
                  <c:v>1364.857462311295</c:v>
                </c:pt>
                <c:pt idx="88">
                  <c:v>1358.5258866375066</c:v>
                </c:pt>
                <c:pt idx="89">
                  <c:v>1352.1936089615313</c:v>
                </c:pt>
                <c:pt idx="90">
                  <c:v>1345.8606290498324</c:v>
                </c:pt>
                <c:pt idx="91">
                  <c:v>1339.5269466687084</c:v>
                </c:pt>
                <c:pt idx="92">
                  <c:v>1333.1925615843709</c:v>
                </c:pt>
                <c:pt idx="93">
                  <c:v>1326.857473562854</c:v>
                </c:pt>
                <c:pt idx="94">
                  <c:v>1320.5216823701173</c:v>
                </c:pt>
                <c:pt idx="95">
                  <c:v>1314.1851877719305</c:v>
                </c:pt>
                <c:pt idx="96">
                  <c:v>1307.8479895340013</c:v>
                </c:pt>
                <c:pt idx="97">
                  <c:v>1301.5100874218226</c:v>
                </c:pt>
                <c:pt idx="98">
                  <c:v>1295.1714812008374</c:v>
                </c:pt>
                <c:pt idx="99">
                  <c:v>1288.832170636325</c:v>
                </c:pt>
                <c:pt idx="100">
                  <c:v>1282.4921554934128</c:v>
                </c:pt>
                <c:pt idx="101">
                  <c:v>1276.1514355371414</c:v>
                </c:pt>
                <c:pt idx="102">
                  <c:v>1269.8100105323738</c:v>
                </c:pt>
                <c:pt idx="103">
                  <c:v>1263.4678802438857</c:v>
                </c:pt>
                <c:pt idx="104">
                  <c:v>1257.1250444363016</c:v>
                </c:pt>
                <c:pt idx="105">
                  <c:v>1250.781502874107</c:v>
                </c:pt>
                <c:pt idx="106">
                  <c:v>1244.4372553216745</c:v>
                </c:pt>
                <c:pt idx="107">
                  <c:v>1238.0923015432254</c:v>
                </c:pt>
                <c:pt idx="108">
                  <c:v>1231.7466413028803</c:v>
                </c:pt>
                <c:pt idx="109">
                  <c:v>1225.4002743645965</c:v>
                </c:pt>
                <c:pt idx="110">
                  <c:v>1219.053200492217</c:v>
                </c:pt>
                <c:pt idx="111">
                  <c:v>1212.7054194494349</c:v>
                </c:pt>
                <c:pt idx="112">
                  <c:v>1206.3569309998416</c:v>
                </c:pt>
                <c:pt idx="113">
                  <c:v>1200.0077349068774</c:v>
                </c:pt>
                <c:pt idx="114">
                  <c:v>1193.657830933858</c:v>
                </c:pt>
                <c:pt idx="115">
                  <c:v>1187.3072188439462</c:v>
                </c:pt>
                <c:pt idx="116">
                  <c:v>1180.9558984002176</c:v>
                </c:pt>
                <c:pt idx="117">
                  <c:v>1174.6038693655591</c:v>
                </c:pt>
                <c:pt idx="118">
                  <c:v>1168.2511315027689</c:v>
                </c:pt>
                <c:pt idx="119">
                  <c:v>1161.8976845744944</c:v>
                </c:pt>
                <c:pt idx="120">
                  <c:v>1155.5435283432566</c:v>
                </c:pt>
                <c:pt idx="121">
                  <c:v>1149.2560491129782</c:v>
                </c:pt>
                <c:pt idx="122">
                  <c:v>1143.0344931905709</c:v>
                </c:pt>
                <c:pt idx="123">
                  <c:v>1136.878115570251</c:v>
                </c:pt>
                <c:pt idx="124">
                  <c:v>1130.7861798414644</c:v>
                </c:pt>
                <c:pt idx="125">
                  <c:v>1124.757958097478</c:v>
                </c:pt>
                <c:pt idx="126">
                  <c:v>1118.7927308447781</c:v>
                </c:pt>
                <c:pt idx="127">
                  <c:v>1112.88978691315</c:v>
                </c:pt>
                <c:pt idx="128">
                  <c:v>1107.0484233663838</c:v>
                </c:pt>
                <c:pt idx="129">
                  <c:v>1101.26794541384</c:v>
                </c:pt>
                <c:pt idx="130">
                  <c:v>1095.547666322617</c:v>
                </c:pt>
                <c:pt idx="131">
                  <c:v>1089.8869073304643</c:v>
                </c:pt>
                <c:pt idx="132">
                  <c:v>1084.2849975593967</c:v>
                </c:pt>
                <c:pt idx="133">
                  <c:v>1078.741273930044</c:v>
                </c:pt>
                <c:pt idx="134">
                  <c:v>1073.255081076688</c:v>
                </c:pt>
                <c:pt idx="135">
                  <c:v>1067.8257712629966</c:v>
                </c:pt>
                <c:pt idx="136">
                  <c:v>1062.4527042984737</c:v>
                </c:pt>
                <c:pt idx="137">
                  <c:v>1057.135247455663</c:v>
                </c:pt>
                <c:pt idx="138">
                  <c:v>1051.8727753879596</c:v>
                </c:pt>
                <c:pt idx="139">
                  <c:v>1046.6646700482502</c:v>
                </c:pt>
                <c:pt idx="140">
                  <c:v>1041.5103206080835</c:v>
                </c:pt>
                <c:pt idx="141">
                  <c:v>1036.4091233777337</c:v>
                </c:pt>
                <c:pt idx="142">
                  <c:v>1031.3604817268438</c:v>
                </c:pt>
                <c:pt idx="143">
                  <c:v>1026.3638060057488</c:v>
                </c:pt>
                <c:pt idx="144">
                  <c:v>1021.4185134676303</c:v>
                </c:pt>
                <c:pt idx="145">
                  <c:v>1016.5240281911734</c:v>
                </c:pt>
                <c:pt idx="146">
                  <c:v>1011.6797810040827</c:v>
                </c:pt>
                <c:pt idx="147">
                  <c:v>1006.8852094071989</c:v>
                </c:pt>
                <c:pt idx="148">
                  <c:v>1002.1397574993371</c:v>
                </c:pt>
                <c:pt idx="149">
                  <c:v>997.4428759027643</c:v>
                </c:pt>
                <c:pt idx="150">
                  <c:v>992.794021689434</c:v>
                </c:pt>
                <c:pt idx="151">
                  <c:v>988.1926583078622</c:v>
                </c:pt>
                <c:pt idx="152">
                  <c:v>983.6382555106215</c:v>
                </c:pt>
                <c:pt idx="153">
                  <c:v>979.1302892826272</c:v>
                </c:pt>
                <c:pt idx="154">
                  <c:v>974.6682417700669</c:v>
                </c:pt>
                <c:pt idx="155">
                  <c:v>970.2516012098695</c:v>
                </c:pt>
                <c:pt idx="156">
                  <c:v>965.8798618600589</c:v>
                </c:pt>
                <c:pt idx="157">
                  <c:v>961.5525239305962</c:v>
                </c:pt>
                <c:pt idx="158">
                  <c:v>957.2690935149521</c:v>
                </c:pt>
                <c:pt idx="159">
                  <c:v>953.0290825223744</c:v>
                </c:pt>
                <c:pt idx="160">
                  <c:v>948.832008610726</c:v>
                </c:pt>
                <c:pt idx="161">
                  <c:v>944.6773951200603</c:v>
                </c:pt>
                <c:pt idx="162">
                  <c:v>940.5647710067823</c:v>
                </c:pt>
                <c:pt idx="163">
                  <c:v>936.493670778509</c:v>
                </c:pt>
                <c:pt idx="164">
                  <c:v>932.4636344295394</c:v>
                </c:pt>
                <c:pt idx="165">
                  <c:v>928.4742073769618</c:v>
                </c:pt>
                <c:pt idx="166">
                  <c:v>924.5249403974459</c:v>
                </c:pt>
                <c:pt idx="167">
                  <c:v>920.6153895646088</c:v>
                </c:pt>
                <c:pt idx="168">
                  <c:v>916.7451161870487</c:v>
                </c:pt>
                <c:pt idx="169">
                  <c:v>912.913686746988</c:v>
                </c:pt>
                <c:pt idx="170">
                  <c:v>909.1206728395788</c:v>
                </c:pt>
                <c:pt idx="171">
                  <c:v>905.3656511127433</c:v>
                </c:pt>
                <c:pt idx="172">
                  <c:v>901.6482032077437</c:v>
                </c:pt>
                <c:pt idx="173">
                  <c:v>897.9679157002755</c:v>
                </c:pt>
                <c:pt idx="174">
                  <c:v>894.3243800422099</c:v>
                </c:pt>
                <c:pt idx="175">
                  <c:v>890.7171925039324</c:v>
                </c:pt>
                <c:pt idx="176">
                  <c:v>887.1459541172877</c:v>
                </c:pt>
                <c:pt idx="177">
                  <c:v>883.6102706191219</c:v>
                </c:pt>
                <c:pt idx="178">
                  <c:v>880.1097523954166</c:v>
                </c:pt>
                <c:pt idx="179">
                  <c:v>876.6440144260023</c:v>
                </c:pt>
                <c:pt idx="180">
                  <c:v>873.2126762298952</c:v>
                </c:pt>
                <c:pt idx="181">
                  <c:v>869.8153618111751</c:v>
                </c:pt>
                <c:pt idx="182">
                  <c:v>866.4516996054625</c:v>
                </c:pt>
                <c:pt idx="183">
                  <c:v>863.1213224269543</c:v>
                </c:pt>
                <c:pt idx="184">
                  <c:v>859.8238674160849</c:v>
                </c:pt>
                <c:pt idx="185">
                  <c:v>856.5589759876444</c:v>
                </c:pt>
                <c:pt idx="186">
                  <c:v>853.3262937795988</c:v>
                </c:pt>
                <c:pt idx="187">
                  <c:v>850.1254706023416</c:v>
                </c:pt>
                <c:pt idx="188">
                  <c:v>846.9561603885898</c:v>
                </c:pt>
                <c:pt idx="189">
                  <c:v>843.8180211437755</c:v>
                </c:pt>
                <c:pt idx="190">
                  <c:v>840.7107148970125</c:v>
                </c:pt>
                <c:pt idx="191">
                  <c:v>837.6339076525903</c:v>
                </c:pt>
                <c:pt idx="192">
                  <c:v>834.5872693420409</c:v>
                </c:pt>
                <c:pt idx="193">
                  <c:v>831.5704737766602</c:v>
                </c:pt>
                <c:pt idx="194">
                  <c:v>828.5831986006448</c:v>
                </c:pt>
                <c:pt idx="195">
                  <c:v>825.625125244722</c:v>
                </c:pt>
                <c:pt idx="196">
                  <c:v>822.6959388802746</c:v>
                </c:pt>
                <c:pt idx="197">
                  <c:v>819.7953283740163</c:v>
                </c:pt>
                <c:pt idx="198">
                  <c:v>816.922986243174</c:v>
                </c:pt>
                <c:pt idx="199">
                  <c:v>814.0786086111768</c:v>
                </c:pt>
                <c:pt idx="200">
                  <c:v>811.2618951638216</c:v>
                </c:pt>
                <c:pt idx="201">
                  <c:v>808.4725491059929</c:v>
                </c:pt>
                <c:pt idx="202">
                  <c:v>805.710277118837</c:v>
                </c:pt>
                <c:pt idx="203">
                  <c:v>802.9747893174326</c:v>
                </c:pt>
                <c:pt idx="204">
                  <c:v>800.2657992089592</c:v>
                </c:pt>
                <c:pt idx="205">
                  <c:v>797.5830236513369</c:v>
                </c:pt>
                <c:pt idx="206">
                  <c:v>794.9261828123786</c:v>
                </c:pt>
                <c:pt idx="207">
                  <c:v>792.2950001293541</c:v>
                </c:pt>
                <c:pt idx="208">
                  <c:v>789.6892022690737</c:v>
                </c:pt>
                <c:pt idx="209">
                  <c:v>787.1085190884362</c:v>
                </c:pt>
                <c:pt idx="210">
                  <c:v>784.5526835954175</c:v>
                </c:pt>
                <c:pt idx="211">
                  <c:v>782.0214319105008</c:v>
                </c:pt>
                <c:pt idx="212">
                  <c:v>779.5145032286224</c:v>
                </c:pt>
                <c:pt idx="213">
                  <c:v>777.0316397815144</c:v>
                </c:pt>
                <c:pt idx="214">
                  <c:v>774.5725868005003</c:v>
                </c:pt>
                <c:pt idx="215">
                  <c:v>772.13709247972</c:v>
                </c:pt>
                <c:pt idx="216">
                  <c:v>769.7249079398504</c:v>
                </c:pt>
                <c:pt idx="217">
                  <c:v>767.3357871921675</c:v>
                </c:pt>
                <c:pt idx="218">
                  <c:v>764.9694871031178</c:v>
                </c:pt>
                <c:pt idx="219">
                  <c:v>762.625767359261</c:v>
                </c:pt>
                <c:pt idx="220">
                  <c:v>760.3043904326477</c:v>
                </c:pt>
                <c:pt idx="221">
                  <c:v>758.0051215466309</c:v>
                </c:pt>
                <c:pt idx="222">
                  <c:v>755.7277286420627</c:v>
                </c:pt>
                <c:pt idx="223">
                  <c:v>753.4719823439049</c:v>
                </c:pt>
                <c:pt idx="224">
                  <c:v>751.2376559282374</c:v>
                </c:pt>
                <c:pt idx="225">
                  <c:v>749.0245252897006</c:v>
                </c:pt>
                <c:pt idx="226">
                  <c:v>746.8323689092725</c:v>
                </c:pt>
                <c:pt idx="227">
                  <c:v>744.6609678224908</c:v>
                </c:pt>
                <c:pt idx="228">
                  <c:v>742.5101055880417</c:v>
                </c:pt>
                <c:pt idx="229">
                  <c:v>740.379568256708</c:v>
                </c:pt>
                <c:pt idx="230">
                  <c:v>738.2691443407437</c:v>
                </c:pt>
                <c:pt idx="231">
                  <c:v>736.1786247835767</c:v>
                </c:pt>
                <c:pt idx="232">
                  <c:v>734.1078029299098</c:v>
                </c:pt>
                <c:pt idx="233">
                  <c:v>732.0564744961896</c:v>
                </c:pt>
                <c:pt idx="234">
                  <c:v>730.0244375414194</c:v>
                </c:pt>
                <c:pt idx="235">
                  <c:v>728.0114924383467</c:v>
                </c:pt>
                <c:pt idx="236">
                  <c:v>726.0174418449864</c:v>
                </c:pt>
                <c:pt idx="237">
                  <c:v>724.0420906765394</c:v>
                </c:pt>
                <c:pt idx="238">
                  <c:v>722.0852460776018</c:v>
                </c:pt>
                <c:pt idx="239">
                  <c:v>720.1467173947638</c:v>
                </c:pt>
                <c:pt idx="240">
                  <c:v>718.226316149498</c:v>
                </c:pt>
                <c:pt idx="241">
                  <c:v>716.3238560114711</c:v>
                </c:pt>
                <c:pt idx="242">
                  <c:v>714.4391527720675</c:v>
                </c:pt>
                <c:pt idx="243">
                  <c:v>712.5720243183548</c:v>
                </c:pt>
                <c:pt idx="244">
                  <c:v>710.7222906073079</c:v>
                </c:pt>
                <c:pt idx="245">
                  <c:v>708.8897736403658</c:v>
                </c:pt>
                <c:pt idx="246">
                  <c:v>707.0742974383161</c:v>
                </c:pt>
                <c:pt idx="247">
                  <c:v>705.2756880165074</c:v>
                </c:pt>
                <c:pt idx="248">
                  <c:v>703.4937733603252</c:v>
                </c:pt>
                <c:pt idx="249">
                  <c:v>701.7283834010468</c:v>
                </c:pt>
                <c:pt idx="250">
                  <c:v>699.9793499918904</c:v>
                </c:pt>
                <c:pt idx="251">
                  <c:v>698.246506884505</c:v>
                </c:pt>
                <c:pt idx="252">
                  <c:v>696.529689705637</c:v>
                </c:pt>
                <c:pt idx="253">
                  <c:v>694.8287359341557</c:v>
                </c:pt>
                <c:pt idx="254">
                  <c:v>693.1434848783301</c:v>
                </c:pt>
                <c:pt idx="255">
                  <c:v>691.4737776534403</c:v>
                </c:pt>
                <c:pt idx="256">
                  <c:v>689.8194571596016</c:v>
                </c:pt>
                <c:pt idx="257">
                  <c:v>688.1803680599555</c:v>
                </c:pt>
                <c:pt idx="258">
                  <c:v>686.5563567590543</c:v>
                </c:pt>
                <c:pt idx="259">
                  <c:v>684.9472713815616</c:v>
                </c:pt>
                <c:pt idx="260">
                  <c:v>683.3529617512352</c:v>
                </c:pt>
                <c:pt idx="261">
                  <c:v>681.7732793701316</c:v>
                </c:pt>
                <c:pt idx="262">
                  <c:v>680.2080773981115</c:v>
                </c:pt>
                <c:pt idx="263">
                  <c:v>678.6572106326106</c:v>
                </c:pt>
                <c:pt idx="264">
                  <c:v>677.120535488617</c:v>
                </c:pt>
                <c:pt idx="265">
                  <c:v>675.5979099789464</c:v>
                </c:pt>
                <c:pt idx="266">
                  <c:v>674.0891936947737</c:v>
                </c:pt>
                <c:pt idx="267">
                  <c:v>672.5942477863858</c:v>
                </c:pt>
                <c:pt idx="268">
                  <c:v>671.1129349441989</c:v>
                </c:pt>
                <c:pt idx="269">
                  <c:v>669.6451193799888</c:v>
                </c:pt>
                <c:pt idx="270">
                  <c:v>668.1906668083942</c:v>
                </c:pt>
                <c:pt idx="271">
                  <c:v>666.7494444286442</c:v>
                </c:pt>
                <c:pt idx="272">
                  <c:v>665.3213209065196</c:v>
                </c:pt>
                <c:pt idx="273">
                  <c:v>663.906166356523</c:v>
                </c:pt>
                <c:pt idx="274">
                  <c:v>662.5038523243248</c:v>
                </c:pt>
                <c:pt idx="275">
                  <c:v>661.1142517693733</c:v>
                </c:pt>
                <c:pt idx="276">
                  <c:v>659.7372390477743</c:v>
                </c:pt>
                <c:pt idx="277">
                  <c:v>658.3726898953818</c:v>
                </c:pt>
                <c:pt idx="278">
                  <c:v>657.020481411067</c:v>
                </c:pt>
                <c:pt idx="279">
                  <c:v>655.6804920402616</c:v>
                </c:pt>
                <c:pt idx="280">
                  <c:v>654.352601558675</c:v>
                </c:pt>
                <c:pt idx="281">
                  <c:v>653.0366910561828</c:v>
                </c:pt>
                <c:pt idx="282">
                  <c:v>651.7326429210425</c:v>
                </c:pt>
                <c:pt idx="283">
                  <c:v>650.4403408241524</c:v>
                </c:pt>
                <c:pt idx="284">
                  <c:v>649.1596697036524</c:v>
                </c:pt>
                <c:pt idx="285">
                  <c:v>647.8905157496293</c:v>
                </c:pt>
                <c:pt idx="286">
                  <c:v>646.6327663890637</c:v>
                </c:pt>
                <c:pt idx="287">
                  <c:v>645.3863102709514</c:v>
                </c:pt>
                <c:pt idx="288">
                  <c:v>644.1510372516213</c:v>
                </c:pt>
                <c:pt idx="289">
                  <c:v>642.9268383802478</c:v>
                </c:pt>
                <c:pt idx="290">
                  <c:v>641.7136058845394</c:v>
                </c:pt>
                <c:pt idx="291">
                  <c:v>640.5112331566041</c:v>
                </c:pt>
                <c:pt idx="292">
                  <c:v>639.3196147390223</c:v>
                </c:pt>
                <c:pt idx="293">
                  <c:v>638.1386463110641</c:v>
                </c:pt>
                <c:pt idx="294">
                  <c:v>636.9682246751154</c:v>
                </c:pt>
                <c:pt idx="295">
                  <c:v>635.8082477432473</c:v>
                </c:pt>
                <c:pt idx="296">
                  <c:v>634.6586145240017</c:v>
                </c:pt>
                <c:pt idx="297">
                  <c:v>633.5192251092753</c:v>
                </c:pt>
                <c:pt idx="298">
                  <c:v>632.3899806614507</c:v>
                </c:pt>
                <c:pt idx="299">
                  <c:v>631.2707834006468</c:v>
                </c:pt>
                <c:pt idx="300">
                  <c:v>630.1615365921198</c:v>
                </c:pt>
              </c:numCache>
            </c:numRef>
          </c:yVal>
          <c:smooth val="1"/>
        </c:ser>
        <c:ser>
          <c:idx val="4"/>
          <c:order val="2"/>
          <c:tx>
            <c:v>Flowing Annulus (pw)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Sheet1!$D$41:$D$341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Sheet1!$G$41:$G$341</c:f>
              <c:numCache>
                <c:ptCount val="301"/>
                <c:pt idx="0">
                  <c:v>1340.9959120798546</c:v>
                </c:pt>
                <c:pt idx="1">
                  <c:v>1335.4108514690308</c:v>
                </c:pt>
                <c:pt idx="2">
                  <c:v>1329.830429530657</c:v>
                </c:pt>
                <c:pt idx="3">
                  <c:v>1324.254706085747</c:v>
                </c:pt>
                <c:pt idx="4">
                  <c:v>1318.6837418204084</c:v>
                </c:pt>
                <c:pt idx="5">
                  <c:v>1313.1175983006272</c:v>
                </c:pt>
                <c:pt idx="6">
                  <c:v>1307.556337987103</c:v>
                </c:pt>
                <c:pt idx="7">
                  <c:v>1302.000024250477</c:v>
                </c:pt>
                <c:pt idx="8">
                  <c:v>1296.4487213868204</c:v>
                </c:pt>
                <c:pt idx="9">
                  <c:v>1290.9024946334068</c:v>
                </c:pt>
                <c:pt idx="10">
                  <c:v>1285.361410184739</c:v>
                </c:pt>
                <c:pt idx="11">
                  <c:v>1279.8255352089727</c:v>
                </c:pt>
                <c:pt idx="12">
                  <c:v>1274.294937864495</c:v>
                </c:pt>
                <c:pt idx="13">
                  <c:v>1268.769687316939</c:v>
                </c:pt>
                <c:pt idx="14">
                  <c:v>1263.2498537564695</c:v>
                </c:pt>
                <c:pt idx="15">
                  <c:v>1257.7355084153494</c:v>
                </c:pt>
                <c:pt idx="16">
                  <c:v>1252.2267235858706</c:v>
                </c:pt>
                <c:pt idx="17">
                  <c:v>1246.723572638602</c:v>
                </c:pt>
                <c:pt idx="18">
                  <c:v>1241.2261300410082</c:v>
                </c:pt>
                <c:pt idx="19">
                  <c:v>1235.7344713762973</c:v>
                </c:pt>
                <c:pt idx="20">
                  <c:v>1230.2486733627907</c:v>
                </c:pt>
                <c:pt idx="21">
                  <c:v>1224.768813873447</c:v>
                </c:pt>
                <c:pt idx="22">
                  <c:v>1219.2949719559094</c:v>
                </c:pt>
                <c:pt idx="23">
                  <c:v>1213.8272278528373</c:v>
                </c:pt>
                <c:pt idx="24">
                  <c:v>1208.365663022601</c:v>
                </c:pt>
                <c:pt idx="25">
                  <c:v>1202.91036016039</c:v>
                </c:pt>
                <c:pt idx="26">
                  <c:v>1197.4614032196746</c:v>
                </c:pt>
                <c:pt idx="27">
                  <c:v>1192.0188774340616</c:v>
                </c:pt>
                <c:pt idx="28">
                  <c:v>1186.582869339559</c:v>
                </c:pt>
                <c:pt idx="29">
                  <c:v>1181.1534667971882</c:v>
                </c:pt>
                <c:pt idx="30">
                  <c:v>1175.7307590160988</c:v>
                </c:pt>
                <c:pt idx="31">
                  <c:v>1170.3148365769853</c:v>
                </c:pt>
                <c:pt idx="32">
                  <c:v>1164.9057914559735</c:v>
                </c:pt>
                <c:pt idx="33">
                  <c:v>1159.5037170489675</c:v>
                </c:pt>
                <c:pt idx="34">
                  <c:v>1154.108708196305</c:v>
                </c:pt>
                <c:pt idx="35">
                  <c:v>1148.7208612080153</c:v>
                </c:pt>
                <c:pt idx="36">
                  <c:v>1143.3402738893692</c:v>
                </c:pt>
                <c:pt idx="37">
                  <c:v>1137.9670455669338</c:v>
                </c:pt>
                <c:pt idx="38">
                  <c:v>1132.6012771150968</c:v>
                </c:pt>
                <c:pt idx="39">
                  <c:v>1127.2430709830282</c:v>
                </c:pt>
                <c:pt idx="40">
                  <c:v>1121.8925312220688</c:v>
                </c:pt>
                <c:pt idx="41">
                  <c:v>1116.5497635136635</c:v>
                </c:pt>
                <c:pt idx="42">
                  <c:v>1111.2148751976893</c:v>
                </c:pt>
                <c:pt idx="43">
                  <c:v>1105.8879753013161</c:v>
                </c:pt>
                <c:pt idx="44">
                  <c:v>1100.5691745683043</c:v>
                </c:pt>
                <c:pt idx="45">
                  <c:v>1095.2585854888328</c:v>
                </c:pt>
                <c:pt idx="46">
                  <c:v>1089.956322329774</c:v>
                </c:pt>
                <c:pt idx="47">
                  <c:v>1084.6625011655044</c:v>
                </c:pt>
                <c:pt idx="48">
                  <c:v>1079.3772399091981</c:v>
                </c:pt>
                <c:pt idx="49">
                  <c:v>1074.1006583445703</c:v>
                </c:pt>
                <c:pt idx="50">
                  <c:v>1068.8328781582416</c:v>
                </c:pt>
                <c:pt idx="51">
                  <c:v>1063.5740229724847</c:v>
                </c:pt>
                <c:pt idx="52">
                  <c:v>1058.324218378584</c:v>
                </c:pt>
                <c:pt idx="53">
                  <c:v>1053.0835919706176</c:v>
                </c:pt>
                <c:pt idx="54">
                  <c:v>1047.8522733798407</c:v>
                </c:pt>
                <c:pt idx="55">
                  <c:v>1042.630394309488</c:v>
                </c:pt>
                <c:pt idx="56">
                  <c:v>1037.418088570218</c:v>
                </c:pt>
                <c:pt idx="57">
                  <c:v>1032.215492115915</c:v>
                </c:pt>
                <c:pt idx="58">
                  <c:v>1027.0227430801754</c:v>
                </c:pt>
                <c:pt idx="59">
                  <c:v>1021.8399818131513</c:v>
                </c:pt>
                <c:pt idx="60">
                  <c:v>1016.6673509189969</c:v>
                </c:pt>
                <c:pt idx="61">
                  <c:v>1011.5049952938608</c:v>
                </c:pt>
                <c:pt idx="62">
                  <c:v>1006.3530621642554</c:v>
                </c:pt>
                <c:pt idx="63">
                  <c:v>1001.2117011260466</c:v>
                </c:pt>
                <c:pt idx="64">
                  <c:v>996.081064183864</c:v>
                </c:pt>
                <c:pt idx="65">
                  <c:v>990.9613057910894</c:v>
                </c:pt>
                <c:pt idx="66">
                  <c:v>985.8525828902218</c:v>
                </c:pt>
                <c:pt idx="67">
                  <c:v>980.7550549537848</c:v>
                </c:pt>
                <c:pt idx="68">
                  <c:v>975.668884025726</c:v>
                </c:pt>
                <c:pt idx="69">
                  <c:v>970.5942347631769</c:v>
                </c:pt>
                <c:pt idx="70">
                  <c:v>965.5312744787643</c:v>
                </c:pt>
                <c:pt idx="71">
                  <c:v>960.480173183265</c:v>
                </c:pt>
                <c:pt idx="72">
                  <c:v>955.441103628737</c:v>
                </c:pt>
                <c:pt idx="73">
                  <c:v>950.4142413520423</c:v>
                </c:pt>
                <c:pt idx="74">
                  <c:v>945.3997647187304</c:v>
                </c:pt>
                <c:pt idx="75">
                  <c:v>940.3978549672906</c:v>
                </c:pt>
                <c:pt idx="76">
                  <c:v>935.408696253751</c:v>
                </c:pt>
                <c:pt idx="77">
                  <c:v>930.4324756966323</c:v>
                </c:pt>
                <c:pt idx="78">
                  <c:v>925.4693834221293</c:v>
                </c:pt>
                <c:pt idx="79">
                  <c:v>920.5196126095976</c:v>
                </c:pt>
                <c:pt idx="80">
                  <c:v>915.5833595372699</c:v>
                </c:pt>
                <c:pt idx="81">
                  <c:v>910.6608236282216</c:v>
                </c:pt>
                <c:pt idx="82">
                  <c:v>905.7522074964041</c:v>
                </c:pt>
                <c:pt idx="83">
                  <c:v>900.8577169929168</c:v>
                </c:pt>
                <c:pt idx="84">
                  <c:v>895.9775612522959</c:v>
                </c:pt>
                <c:pt idx="85">
                  <c:v>891.1119527389387</c:v>
                </c:pt>
                <c:pt idx="86">
                  <c:v>886.2611072934204</c:v>
                </c:pt>
                <c:pt idx="87">
                  <c:v>881.4252441788678</c:v>
                </c:pt>
                <c:pt idx="88">
                  <c:v>876.6045861271847</c:v>
                </c:pt>
                <c:pt idx="89">
                  <c:v>871.7993593851158</c:v>
                </c:pt>
                <c:pt idx="90">
                  <c:v>867.0097937601569</c:v>
                </c:pt>
                <c:pt idx="91">
                  <c:v>862.2361226660978</c:v>
                </c:pt>
                <c:pt idx="92">
                  <c:v>857.4785831683332</c:v>
                </c:pt>
                <c:pt idx="93">
                  <c:v>852.7374160286273</c:v>
                </c:pt>
                <c:pt idx="94">
                  <c:v>848.0128657495324</c:v>
                </c:pt>
                <c:pt idx="95">
                  <c:v>843.3051806180703</c:v>
                </c:pt>
                <c:pt idx="96">
                  <c:v>838.6146127489377</c:v>
                </c:pt>
                <c:pt idx="97">
                  <c:v>833.9414181267516</c:v>
                </c:pt>
                <c:pt idx="98">
                  <c:v>829.2858566476843</c:v>
                </c:pt>
                <c:pt idx="99">
                  <c:v>824.6481921599456</c:v>
                </c:pt>
                <c:pt idx="100">
                  <c:v>820.0286925033038</c:v>
                </c:pt>
                <c:pt idx="101">
                  <c:v>815.4276295474788</c:v>
                </c:pt>
                <c:pt idx="102">
                  <c:v>810.8452792291349</c:v>
                </c:pt>
                <c:pt idx="103">
                  <c:v>806.2819215875958</c:v>
                </c:pt>
                <c:pt idx="104">
                  <c:v>801.7378407989027</c:v>
                </c:pt>
                <c:pt idx="105">
                  <c:v>797.2133252082516</c:v>
                </c:pt>
                <c:pt idx="106">
                  <c:v>792.7086673606103</c:v>
                </c:pt>
                <c:pt idx="107">
                  <c:v>788.2241640293153</c:v>
                </c:pt>
                <c:pt idx="108">
                  <c:v>783.760116242593</c:v>
                </c:pt>
                <c:pt idx="109">
                  <c:v>779.316829307698</c:v>
                </c:pt>
                <c:pt idx="110">
                  <c:v>774.8946128326514</c:v>
                </c:pt>
                <c:pt idx="111">
                  <c:v>770.4937807452624</c:v>
                </c:pt>
                <c:pt idx="112">
                  <c:v>766.1146513093516</c:v>
                </c:pt>
                <c:pt idx="113">
                  <c:v>761.7575471378642</c:v>
                </c:pt>
                <c:pt idx="114">
                  <c:v>757.4227952027766</c:v>
                </c:pt>
                <c:pt idx="115">
                  <c:v>753.1107268414958</c:v>
                </c:pt>
                <c:pt idx="116">
                  <c:v>748.8216777596293</c:v>
                </c:pt>
                <c:pt idx="117">
                  <c:v>744.5559880297142</c:v>
                </c:pt>
                <c:pt idx="118">
                  <c:v>740.3140020859172</c:v>
                </c:pt>
                <c:pt idx="119">
                  <c:v>736.0960687142097</c:v>
                </c:pt>
                <c:pt idx="120">
                  <c:v>731.9025410379236</c:v>
                </c:pt>
                <c:pt idx="121">
                  <c:v>727.777848188456</c:v>
                </c:pt>
                <c:pt idx="122">
                  <c:v>723.7210512163238</c:v>
                </c:pt>
                <c:pt idx="123">
                  <c:v>719.731219336432</c:v>
                </c:pt>
                <c:pt idx="124">
                  <c:v>715.8074299212669</c:v>
                </c:pt>
                <c:pt idx="125">
                  <c:v>711.9487684951168</c:v>
                </c:pt>
                <c:pt idx="126">
                  <c:v>708.154328729305</c:v>
                </c:pt>
                <c:pt idx="127">
                  <c:v>704.4232124382498</c:v>
                </c:pt>
                <c:pt idx="128">
                  <c:v>700.7545295762126</c:v>
                </c:pt>
                <c:pt idx="129">
                  <c:v>697.1473982347786</c:v>
                </c:pt>
                <c:pt idx="130">
                  <c:v>693.6009446408032</c:v>
                </c:pt>
                <c:pt idx="131">
                  <c:v>690.1143031548087</c:v>
                </c:pt>
                <c:pt idx="132">
                  <c:v>686.6866162697081</c:v>
                </c:pt>
                <c:pt idx="133">
                  <c:v>683.3170346097673</c:v>
                </c:pt>
                <c:pt idx="134">
                  <c:v>680.0047169296846</c:v>
                </c:pt>
                <c:pt idx="135">
                  <c:v>676.7488301136881</c:v>
                </c:pt>
                <c:pt idx="136">
                  <c:v>673.5485491745765</c:v>
                </c:pt>
                <c:pt idx="137">
                  <c:v>670.4030572526177</c:v>
                </c:pt>
                <c:pt idx="138">
                  <c:v>667.3115456141418</c:v>
                </c:pt>
                <c:pt idx="139">
                  <c:v>664.2732136498556</c:v>
                </c:pt>
                <c:pt idx="140">
                  <c:v>661.2872688726269</c:v>
                </c:pt>
                <c:pt idx="141">
                  <c:v>658.3529269148627</c:v>
                </c:pt>
                <c:pt idx="142">
                  <c:v>655.4694115252145</c:v>
                </c:pt>
                <c:pt idx="143">
                  <c:v>652.635954564597</c:v>
                </c:pt>
                <c:pt idx="144">
                  <c:v>649.8517960015288</c:v>
                </c:pt>
                <c:pt idx="145">
                  <c:v>647.1161839065335</c:v>
                </c:pt>
                <c:pt idx="146">
                  <c:v>644.4283744457423</c:v>
                </c:pt>
                <c:pt idx="147">
                  <c:v>641.787631873479</c:v>
                </c:pt>
                <c:pt idx="148">
                  <c:v>639.1932285238418</c:v>
                </c:pt>
                <c:pt idx="149">
                  <c:v>636.6444448011736</c:v>
                </c:pt>
                <c:pt idx="150">
                  <c:v>634.1405691694368</c:v>
                </c:pt>
                <c:pt idx="151">
                  <c:v>631.6808981403738</c:v>
                </c:pt>
                <c:pt idx="152">
                  <c:v>629.2647362603998</c:v>
                </c:pt>
                <c:pt idx="153">
                  <c:v>626.8913960962783</c:v>
                </c:pt>
                <c:pt idx="154">
                  <c:v>624.5601982194576</c:v>
                </c:pt>
                <c:pt idx="155">
                  <c:v>622.2704711889861</c:v>
                </c:pt>
                <c:pt idx="156">
                  <c:v>620.0215515331503</c:v>
                </c:pt>
                <c:pt idx="157">
                  <c:v>617.8127837296053</c:v>
                </c:pt>
                <c:pt idx="158">
                  <c:v>615.6435201841039</c:v>
                </c:pt>
                <c:pt idx="159">
                  <c:v>613.5131212077773</c:v>
                </c:pt>
                <c:pt idx="160">
                  <c:v>611.4209549928985</c:v>
                </c:pt>
                <c:pt idx="161">
                  <c:v>609.3663975871954</c:v>
                </c:pt>
                <c:pt idx="162">
                  <c:v>607.34883286663</c:v>
                </c:pt>
                <c:pt idx="163">
                  <c:v>605.3676525066988</c:v>
                </c:pt>
                <c:pt idx="164">
                  <c:v>603.422255952202</c:v>
                </c:pt>
                <c:pt idx="165">
                  <c:v>601.512050385505</c:v>
                </c:pt>
                <c:pt idx="166">
                  <c:v>599.6364506933149</c:v>
                </c:pt>
                <c:pt idx="167">
                  <c:v>597.7948794319291</c:v>
                </c:pt>
                <c:pt idx="168">
                  <c:v>595.9867667910115</c:v>
                </c:pt>
                <c:pt idx="169">
                  <c:v>594.2115505558833</c:v>
                </c:pt>
                <c:pt idx="170">
                  <c:v>592.4686760683703</c:v>
                </c:pt>
                <c:pt idx="171">
                  <c:v>590.757596186166</c:v>
                </c:pt>
                <c:pt idx="172">
                  <c:v>589.0777712408247</c:v>
                </c:pt>
                <c:pt idx="173">
                  <c:v>587.4286689943119</c:v>
                </c:pt>
                <c:pt idx="174">
                  <c:v>585.809764594197</c:v>
                </c:pt>
                <c:pt idx="175">
                  <c:v>584.2205405274966</c:v>
                </c:pt>
                <c:pt idx="176">
                  <c:v>582.6604865731977</c:v>
                </c:pt>
                <c:pt idx="177">
                  <c:v>581.1290997534944</c:v>
                </c:pt>
                <c:pt idx="178">
                  <c:v>579.62588428377</c:v>
                </c:pt>
                <c:pt idx="179">
                  <c:v>578.1503515213524</c:v>
                </c:pt>
                <c:pt idx="180">
                  <c:v>576.7020199131022</c:v>
                </c:pt>
                <c:pt idx="181">
                  <c:v>575.2804149418351</c:v>
                </c:pt>
                <c:pt idx="182">
                  <c:v>573.8850690716484</c:v>
                </c:pt>
                <c:pt idx="183">
                  <c:v>572.5155216921662</c:v>
                </c:pt>
                <c:pt idx="184">
                  <c:v>571.1713190617866</c:v>
                </c:pt>
                <c:pt idx="185">
                  <c:v>569.8520142498901</c:v>
                </c:pt>
                <c:pt idx="186">
                  <c:v>568.5571670781682</c:v>
                </c:pt>
                <c:pt idx="187">
                  <c:v>567.2863440609932</c:v>
                </c:pt>
                <c:pt idx="188">
                  <c:v>566.0391183449707</c:v>
                </c:pt>
                <c:pt idx="189">
                  <c:v>564.8150696476529</c:v>
                </c:pt>
                <c:pt idx="190">
                  <c:v>563.6137841954973</c:v>
                </c:pt>
                <c:pt idx="191">
                  <c:v>562.43485466109</c:v>
                </c:pt>
                <c:pt idx="192">
                  <c:v>561.2778800997054</c:v>
                </c:pt>
                <c:pt idx="193">
                  <c:v>560.142465885196</c:v>
                </c:pt>
                <c:pt idx="194">
                  <c:v>559.0282236453236</c:v>
                </c:pt>
                <c:pt idx="195">
                  <c:v>557.9347711965322</c:v>
                </c:pt>
                <c:pt idx="196">
                  <c:v>556.8617324782027</c:v>
                </c:pt>
                <c:pt idx="197">
                  <c:v>555.8087374864655</c:v>
                </c:pt>
                <c:pt idx="198">
                  <c:v>554.7754222075882</c:v>
                </c:pt>
                <c:pt idx="199">
                  <c:v>553.7614285509933</c:v>
                </c:pt>
                <c:pt idx="200">
                  <c:v>552.7664042819301</c:v>
                </c:pt>
                <c:pt idx="201">
                  <c:v>551.7900029538796</c:v>
                </c:pt>
                <c:pt idx="202">
                  <c:v>550.831883840692</c:v>
                </c:pt>
                <c:pt idx="203">
                  <c:v>549.8917118685195</c:v>
                </c:pt>
                <c:pt idx="204">
                  <c:v>548.9691575475847</c:v>
                </c:pt>
                <c:pt idx="205">
                  <c:v>548.0638969038124</c:v>
                </c:pt>
                <c:pt idx="206">
                  <c:v>547.1756114103838</c:v>
                </c:pt>
                <c:pt idx="207">
                  <c:v>546.3039879192129</c:v>
                </c:pt>
                <c:pt idx="208">
                  <c:v>545.4487185924226</c:v>
                </c:pt>
                <c:pt idx="209">
                  <c:v>544.6095008338374</c:v>
                </c:pt>
                <c:pt idx="210">
                  <c:v>543.7860372205204</c:v>
                </c:pt>
                <c:pt idx="211">
                  <c:v>542.9780354343916</c:v>
                </c:pt>
                <c:pt idx="212">
                  <c:v>542.1852081939846</c:v>
                </c:pt>
                <c:pt idx="213">
                  <c:v>541.4072731863348</c:v>
                </c:pt>
                <c:pt idx="214">
                  <c:v>540.6439529990527</c:v>
                </c:pt>
                <c:pt idx="215">
                  <c:v>539.8949750526025</c:v>
                </c:pt>
                <c:pt idx="216">
                  <c:v>539.1600715328389</c:v>
                </c:pt>
                <c:pt idx="217">
                  <c:v>538.4389793237806</c:v>
                </c:pt>
                <c:pt idx="218">
                  <c:v>537.7314399407048</c:v>
                </c:pt>
                <c:pt idx="219">
                  <c:v>537.0371994635398</c:v>
                </c:pt>
                <c:pt idx="220">
                  <c:v>536.3560084706082</c:v>
                </c:pt>
                <c:pt idx="221">
                  <c:v>535.6876219727422</c:v>
                </c:pt>
                <c:pt idx="222">
                  <c:v>535.0317993477785</c:v>
                </c:pt>
                <c:pt idx="223">
                  <c:v>534.3883042754663</c:v>
                </c:pt>
                <c:pt idx="224">
                  <c:v>533.7569046728049</c:v>
                </c:pt>
                <c:pt idx="225">
                  <c:v>533.1373726298417</c:v>
                </c:pt>
                <c:pt idx="226">
                  <c:v>532.5294843459216</c:v>
                </c:pt>
                <c:pt idx="227">
                  <c:v>531.9330200664384</c:v>
                </c:pt>
                <c:pt idx="228">
                  <c:v>531.3477640200839</c:v>
                </c:pt>
                <c:pt idx="229">
                  <c:v>530.7735043566084</c:v>
                </c:pt>
                <c:pt idx="230">
                  <c:v>530.210033085128</c:v>
                </c:pt>
                <c:pt idx="231">
                  <c:v>529.6571460129682</c:v>
                </c:pt>
                <c:pt idx="232">
                  <c:v>529.1146426850721</c:v>
                </c:pt>
                <c:pt idx="233">
                  <c:v>528.5823263239843</c:v>
                </c:pt>
                <c:pt idx="234">
                  <c:v>528.0600037704118</c:v>
                </c:pt>
                <c:pt idx="235">
                  <c:v>527.5474854243826</c:v>
                </c:pt>
                <c:pt idx="236">
                  <c:v>527.0445851870055</c:v>
                </c:pt>
                <c:pt idx="237">
                  <c:v>526.5511204028517</c:v>
                </c:pt>
                <c:pt idx="238">
                  <c:v>526.0669118029418</c:v>
                </c:pt>
                <c:pt idx="239">
                  <c:v>525.5917834483769</c:v>
                </c:pt>
                <c:pt idx="240">
                  <c:v>525.1255626745856</c:v>
                </c:pt>
                <c:pt idx="241">
                  <c:v>524.6680800362394</c:v>
                </c:pt>
                <c:pt idx="242">
                  <c:v>524.21916925278</c:v>
                </c:pt>
                <c:pt idx="243">
                  <c:v>523.7786671546276</c:v>
                </c:pt>
                <c:pt idx="244">
                  <c:v>523.346413630026</c:v>
                </c:pt>
                <c:pt idx="245">
                  <c:v>522.9222515725496</c:v>
                </c:pt>
                <c:pt idx="246">
                  <c:v>522.5060268292729</c:v>
                </c:pt>
                <c:pt idx="247">
                  <c:v>522.0975881496067</c:v>
                </c:pt>
                <c:pt idx="248">
                  <c:v>521.6967871347875</c:v>
                </c:pt>
                <c:pt idx="249">
                  <c:v>521.3034781880509</c:v>
                </c:pt>
                <c:pt idx="250">
                  <c:v>520.9175184654434</c:v>
                </c:pt>
                <c:pt idx="251">
                  <c:v>520.5387678273387</c:v>
                </c:pt>
                <c:pt idx="252">
                  <c:v>520.1670887905852</c:v>
                </c:pt>
                <c:pt idx="253">
                  <c:v>519.8023464813433</c:v>
                </c:pt>
                <c:pt idx="254">
                  <c:v>519.4444085885702</c:v>
                </c:pt>
                <c:pt idx="255">
                  <c:v>519.0931453181859</c:v>
                </c:pt>
                <c:pt idx="256">
                  <c:v>518.7484293478792</c:v>
                </c:pt>
                <c:pt idx="257">
                  <c:v>518.4101357825942</c:v>
                </c:pt>
                <c:pt idx="258">
                  <c:v>518.0781421106564</c:v>
                </c:pt>
                <c:pt idx="259">
                  <c:v>517.7523281605579</c:v>
                </c:pt>
                <c:pt idx="260">
                  <c:v>517.4325760583985</c:v>
                </c:pt>
                <c:pt idx="261">
                  <c:v>517.1187701859612</c:v>
                </c:pt>
                <c:pt idx="262">
                  <c:v>516.8107971394401</c:v>
                </c:pt>
                <c:pt idx="263">
                  <c:v>516.5085456888058</c:v>
                </c:pt>
                <c:pt idx="264">
                  <c:v>516.2119067377969</c:v>
                </c:pt>
                <c:pt idx="265">
                  <c:v>515.9207732845474</c:v>
                </c:pt>
                <c:pt idx="266">
                  <c:v>515.6350403828409</c:v>
                </c:pt>
                <c:pt idx="267">
                  <c:v>515.3546051039789</c:v>
                </c:pt>
                <c:pt idx="268">
                  <c:v>515.0793664992681</c:v>
                </c:pt>
                <c:pt idx="269">
                  <c:v>514.8092255631087</c:v>
                </c:pt>
                <c:pt idx="270">
                  <c:v>514.544085196695</c:v>
                </c:pt>
                <c:pt idx="271">
                  <c:v>514.2838501723102</c:v>
                </c:pt>
                <c:pt idx="272">
                  <c:v>514.0284270982132</c:v>
                </c:pt>
                <c:pt idx="273">
                  <c:v>513.7777243841067</c:v>
                </c:pt>
                <c:pt idx="274">
                  <c:v>513.5316522071947</c:v>
                </c:pt>
                <c:pt idx="275">
                  <c:v>513.2901224788012</c:v>
                </c:pt>
                <c:pt idx="276">
                  <c:v>513.053048811566</c:v>
                </c:pt>
                <c:pt idx="277">
                  <c:v>512.8203464871979</c:v>
                </c:pt>
                <c:pt idx="278">
                  <c:v>512.5919324247775</c:v>
                </c:pt>
                <c:pt idx="279">
                  <c:v>512.3677251496147</c:v>
                </c:pt>
                <c:pt idx="280">
                  <c:v>512.1476447626443</c:v>
                </c:pt>
                <c:pt idx="281">
                  <c:v>511.9316129103475</c:v>
                </c:pt>
                <c:pt idx="282">
                  <c:v>511.7195527552215</c:v>
                </c:pt>
                <c:pt idx="283">
                  <c:v>511.5113889467439</c:v>
                </c:pt>
                <c:pt idx="284">
                  <c:v>511.307047592873</c:v>
                </c:pt>
                <c:pt idx="285">
                  <c:v>511.1064562320409</c:v>
                </c:pt>
                <c:pt idx="286">
                  <c:v>510.90954380565347</c:v>
                </c:pt>
                <c:pt idx="287">
                  <c:v>510.71624063108203</c:v>
                </c:pt>
                <c:pt idx="288">
                  <c:v>510.5264783751404</c:v>
                </c:pt>
                <c:pt idx="289">
                  <c:v>510.3401900280441</c:v>
                </c:pt>
                <c:pt idx="290">
                  <c:v>510.1573098778403</c:v>
                </c:pt>
                <c:pt idx="291">
                  <c:v>509.97777348530184</c:v>
                </c:pt>
                <c:pt idx="292">
                  <c:v>509.8015176592864</c:v>
                </c:pt>
                <c:pt idx="293">
                  <c:v>509.62848043254024</c:v>
                </c:pt>
                <c:pt idx="294">
                  <c:v>509.45860103795314</c:v>
                </c:pt>
                <c:pt idx="295">
                  <c:v>509.29181988524925</c:v>
                </c:pt>
                <c:pt idx="296">
                  <c:v>509.1280785381126</c:v>
                </c:pt>
                <c:pt idx="297">
                  <c:v>508.96731969173055</c:v>
                </c:pt>
                <c:pt idx="298">
                  <c:v>508.80948715076653</c:v>
                </c:pt>
                <c:pt idx="299">
                  <c:v>508.65452580773757</c:v>
                </c:pt>
                <c:pt idx="300">
                  <c:v>508.502381621796</c:v>
                </c:pt>
              </c:numCache>
            </c:numRef>
          </c:yVal>
          <c:smooth val="0"/>
        </c:ser>
        <c:ser>
          <c:idx val="2"/>
          <c:order val="3"/>
          <c:tx>
            <c:v>Tubing Flowing (pt)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Sheet1!$D$41:$D$341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Sheet1!$H$41:$H$341</c:f>
              <c:numCache>
                <c:ptCount val="30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</c:numCache>
            </c:numRef>
          </c:yVal>
          <c:smooth val="0"/>
        </c:ser>
        <c:axId val="36998353"/>
        <c:axId val="64549722"/>
      </c:scatterChart>
      <c:scatterChart>
        <c:scatterStyle val="lineMarker"/>
        <c:varyColors val="0"/>
        <c:ser>
          <c:idx val="3"/>
          <c:order val="4"/>
          <c:tx>
            <c:v>Number of Wells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Sheet1!$D$41:$D$341</c:f>
              <c:numCache>
                <c:ptCount val="301"/>
                <c:pt idx="0">
                  <c:v>0.08333333333333333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</c:v>
                </c:pt>
                <c:pt idx="4">
                  <c:v>0.4166666666666667</c:v>
                </c:pt>
                <c:pt idx="5">
                  <c:v>0.5</c:v>
                </c:pt>
                <c:pt idx="6">
                  <c:v>0.5833333333333333</c:v>
                </c:pt>
                <c:pt idx="7">
                  <c:v>0.6666666666666666</c:v>
                </c:pt>
                <c:pt idx="8">
                  <c:v>0.75</c:v>
                </c:pt>
                <c:pt idx="9">
                  <c:v>0.8333333333333334</c:v>
                </c:pt>
                <c:pt idx="10">
                  <c:v>0.9166666666666666</c:v>
                </c:pt>
                <c:pt idx="11">
                  <c:v>1.0000000000000002</c:v>
                </c:pt>
                <c:pt idx="12">
                  <c:v>1.0833333333333335</c:v>
                </c:pt>
                <c:pt idx="13">
                  <c:v>1.1666666666666667</c:v>
                </c:pt>
                <c:pt idx="14">
                  <c:v>1.2500000000000002</c:v>
                </c:pt>
                <c:pt idx="15">
                  <c:v>1.3333333333333337</c:v>
                </c:pt>
                <c:pt idx="16">
                  <c:v>1.416666666666667</c:v>
                </c:pt>
                <c:pt idx="17">
                  <c:v>1.5000000000000002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</c:v>
                </c:pt>
                <c:pt idx="22">
                  <c:v>1.9166666666666663</c:v>
                </c:pt>
                <c:pt idx="23">
                  <c:v>1.9999999999999998</c:v>
                </c:pt>
                <c:pt idx="24">
                  <c:v>2.0833333333333326</c:v>
                </c:pt>
                <c:pt idx="25">
                  <c:v>2.166666666666666</c:v>
                </c:pt>
                <c:pt idx="26">
                  <c:v>2.2499999999999996</c:v>
                </c:pt>
                <c:pt idx="27">
                  <c:v>2.3333333333333326</c:v>
                </c:pt>
                <c:pt idx="28">
                  <c:v>2.4166666666666656</c:v>
                </c:pt>
                <c:pt idx="29">
                  <c:v>2.499999999999999</c:v>
                </c:pt>
                <c:pt idx="30">
                  <c:v>2.583333333333332</c:v>
                </c:pt>
                <c:pt idx="31">
                  <c:v>2.6666666666666656</c:v>
                </c:pt>
                <c:pt idx="32">
                  <c:v>2.7499999999999987</c:v>
                </c:pt>
                <c:pt idx="33">
                  <c:v>2.833333333333332</c:v>
                </c:pt>
                <c:pt idx="34">
                  <c:v>2.9166666666666656</c:v>
                </c:pt>
                <c:pt idx="35">
                  <c:v>2.9999999999999996</c:v>
                </c:pt>
                <c:pt idx="36">
                  <c:v>3.0833333333333326</c:v>
                </c:pt>
                <c:pt idx="37">
                  <c:v>3.166666666666666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3.5000000000000004</c:v>
                </c:pt>
                <c:pt idx="42">
                  <c:v>3.583333333333334</c:v>
                </c:pt>
                <c:pt idx="43">
                  <c:v>3.666666666666668</c:v>
                </c:pt>
                <c:pt idx="44">
                  <c:v>3.7500000000000013</c:v>
                </c:pt>
                <c:pt idx="45">
                  <c:v>3.8333333333333344</c:v>
                </c:pt>
                <c:pt idx="46">
                  <c:v>3.9166666666666683</c:v>
                </c:pt>
                <c:pt idx="47">
                  <c:v>4.000000000000002</c:v>
                </c:pt>
                <c:pt idx="48">
                  <c:v>4.083333333333335</c:v>
                </c:pt>
                <c:pt idx="49">
                  <c:v>4.166666666666669</c:v>
                </c:pt>
                <c:pt idx="50">
                  <c:v>4.250000000000003</c:v>
                </c:pt>
                <c:pt idx="51">
                  <c:v>4.333333333333336</c:v>
                </c:pt>
                <c:pt idx="52">
                  <c:v>4.41666666666667</c:v>
                </c:pt>
                <c:pt idx="53">
                  <c:v>4.500000000000003</c:v>
                </c:pt>
                <c:pt idx="54">
                  <c:v>4.583333333333337</c:v>
                </c:pt>
                <c:pt idx="55">
                  <c:v>4.6666666666666705</c:v>
                </c:pt>
                <c:pt idx="56">
                  <c:v>4.7500000000000036</c:v>
                </c:pt>
                <c:pt idx="57">
                  <c:v>4.833333333333337</c:v>
                </c:pt>
                <c:pt idx="58">
                  <c:v>4.9166666666666705</c:v>
                </c:pt>
                <c:pt idx="59">
                  <c:v>5.000000000000004</c:v>
                </c:pt>
                <c:pt idx="60">
                  <c:v>5.0833333333333375</c:v>
                </c:pt>
                <c:pt idx="61">
                  <c:v>5.166666666666671</c:v>
                </c:pt>
                <c:pt idx="62">
                  <c:v>5.250000000000004</c:v>
                </c:pt>
                <c:pt idx="63">
                  <c:v>5.333333333333338</c:v>
                </c:pt>
                <c:pt idx="64">
                  <c:v>5.416666666666671</c:v>
                </c:pt>
                <c:pt idx="65">
                  <c:v>5.500000000000006</c:v>
                </c:pt>
                <c:pt idx="66">
                  <c:v>5.583333333333339</c:v>
                </c:pt>
                <c:pt idx="67">
                  <c:v>5.666666666666671</c:v>
                </c:pt>
                <c:pt idx="68">
                  <c:v>5.750000000000004</c:v>
                </c:pt>
                <c:pt idx="69">
                  <c:v>5.833333333333338</c:v>
                </c:pt>
                <c:pt idx="70">
                  <c:v>5.9166666666666705</c:v>
                </c:pt>
                <c:pt idx="71">
                  <c:v>6.0000000000000036</c:v>
                </c:pt>
                <c:pt idx="72">
                  <c:v>6.083333333333337</c:v>
                </c:pt>
                <c:pt idx="73">
                  <c:v>6.166666666666669</c:v>
                </c:pt>
                <c:pt idx="74">
                  <c:v>6.250000000000003</c:v>
                </c:pt>
                <c:pt idx="75">
                  <c:v>6.333333333333336</c:v>
                </c:pt>
                <c:pt idx="76">
                  <c:v>6.416666666666668</c:v>
                </c:pt>
                <c:pt idx="77">
                  <c:v>6.500000000000001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6.833333333333332</c:v>
                </c:pt>
                <c:pt idx="82">
                  <c:v>6.916666666666665</c:v>
                </c:pt>
                <c:pt idx="83">
                  <c:v>6.999999999999999</c:v>
                </c:pt>
                <c:pt idx="84">
                  <c:v>7.083333333333331</c:v>
                </c:pt>
                <c:pt idx="85">
                  <c:v>7.166666666666664</c:v>
                </c:pt>
                <c:pt idx="86">
                  <c:v>7.249999999999997</c:v>
                </c:pt>
                <c:pt idx="87">
                  <c:v>7.3333333333333295</c:v>
                </c:pt>
                <c:pt idx="88">
                  <c:v>7.416666666666663</c:v>
                </c:pt>
                <c:pt idx="89">
                  <c:v>7.4999999999999964</c:v>
                </c:pt>
                <c:pt idx="90">
                  <c:v>7.583333333333329</c:v>
                </c:pt>
                <c:pt idx="91">
                  <c:v>7.666666666666662</c:v>
                </c:pt>
                <c:pt idx="92">
                  <c:v>7.749999999999996</c:v>
                </c:pt>
                <c:pt idx="93">
                  <c:v>7.833333333333328</c:v>
                </c:pt>
                <c:pt idx="94">
                  <c:v>7.916666666666661</c:v>
                </c:pt>
                <c:pt idx="95">
                  <c:v>7.999999999999993</c:v>
                </c:pt>
                <c:pt idx="96">
                  <c:v>8.083333333333327</c:v>
                </c:pt>
                <c:pt idx="97">
                  <c:v>8.166666666666659</c:v>
                </c:pt>
                <c:pt idx="98">
                  <c:v>8.249999999999991</c:v>
                </c:pt>
                <c:pt idx="99">
                  <c:v>8.333333333333325</c:v>
                </c:pt>
                <c:pt idx="100">
                  <c:v>8.416666666666659</c:v>
                </c:pt>
                <c:pt idx="101">
                  <c:v>8.499999999999991</c:v>
                </c:pt>
                <c:pt idx="102">
                  <c:v>8.583333333333323</c:v>
                </c:pt>
                <c:pt idx="103">
                  <c:v>8.666666666666657</c:v>
                </c:pt>
                <c:pt idx="104">
                  <c:v>8.74999999999999</c:v>
                </c:pt>
                <c:pt idx="105">
                  <c:v>8.833333333333323</c:v>
                </c:pt>
                <c:pt idx="106">
                  <c:v>8.916666666666655</c:v>
                </c:pt>
                <c:pt idx="107">
                  <c:v>8.999999999999988</c:v>
                </c:pt>
                <c:pt idx="108">
                  <c:v>9.083333333333321</c:v>
                </c:pt>
                <c:pt idx="109">
                  <c:v>9.166666666666655</c:v>
                </c:pt>
                <c:pt idx="110">
                  <c:v>9.249999999999988</c:v>
                </c:pt>
                <c:pt idx="111">
                  <c:v>9.33333333333332</c:v>
                </c:pt>
                <c:pt idx="112">
                  <c:v>9.416666666666652</c:v>
                </c:pt>
                <c:pt idx="113">
                  <c:v>9.499999999999986</c:v>
                </c:pt>
                <c:pt idx="114">
                  <c:v>9.58333333333332</c:v>
                </c:pt>
                <c:pt idx="115">
                  <c:v>9.666666666666652</c:v>
                </c:pt>
                <c:pt idx="116">
                  <c:v>9.749999999999984</c:v>
                </c:pt>
                <c:pt idx="117">
                  <c:v>9.833333333333318</c:v>
                </c:pt>
                <c:pt idx="118">
                  <c:v>9.91666666666665</c:v>
                </c:pt>
                <c:pt idx="119">
                  <c:v>9.999999999999984</c:v>
                </c:pt>
                <c:pt idx="120">
                  <c:v>10.083333333333316</c:v>
                </c:pt>
                <c:pt idx="121">
                  <c:v>10.166666666666648</c:v>
                </c:pt>
                <c:pt idx="122">
                  <c:v>10.249999999999982</c:v>
                </c:pt>
                <c:pt idx="123">
                  <c:v>10.333333333333316</c:v>
                </c:pt>
                <c:pt idx="124">
                  <c:v>10.416666666666648</c:v>
                </c:pt>
                <c:pt idx="125">
                  <c:v>10.49999999999998</c:v>
                </c:pt>
                <c:pt idx="126">
                  <c:v>10.583333333333314</c:v>
                </c:pt>
                <c:pt idx="127">
                  <c:v>10.666666666666647</c:v>
                </c:pt>
                <c:pt idx="128">
                  <c:v>10.749999999999979</c:v>
                </c:pt>
                <c:pt idx="129">
                  <c:v>10.833333333333313</c:v>
                </c:pt>
                <c:pt idx="130">
                  <c:v>10.916666666666645</c:v>
                </c:pt>
                <c:pt idx="131">
                  <c:v>10.999999999999979</c:v>
                </c:pt>
                <c:pt idx="132">
                  <c:v>11.083333333333313</c:v>
                </c:pt>
                <c:pt idx="133">
                  <c:v>11.166666666666645</c:v>
                </c:pt>
                <c:pt idx="134">
                  <c:v>11.249999999999977</c:v>
                </c:pt>
                <c:pt idx="135">
                  <c:v>11.333333333333313</c:v>
                </c:pt>
                <c:pt idx="136">
                  <c:v>11.416666666666645</c:v>
                </c:pt>
                <c:pt idx="137">
                  <c:v>11.499999999999979</c:v>
                </c:pt>
                <c:pt idx="138">
                  <c:v>11.583333333333314</c:v>
                </c:pt>
                <c:pt idx="139">
                  <c:v>11.666666666666648</c:v>
                </c:pt>
                <c:pt idx="140">
                  <c:v>11.74999999999998</c:v>
                </c:pt>
                <c:pt idx="141">
                  <c:v>11.833333333333316</c:v>
                </c:pt>
                <c:pt idx="142">
                  <c:v>11.91666666666665</c:v>
                </c:pt>
                <c:pt idx="143">
                  <c:v>11.999999999999984</c:v>
                </c:pt>
                <c:pt idx="144">
                  <c:v>12.08333333333332</c:v>
                </c:pt>
                <c:pt idx="145">
                  <c:v>12.166666666666652</c:v>
                </c:pt>
                <c:pt idx="146">
                  <c:v>12.249999999999988</c:v>
                </c:pt>
                <c:pt idx="147">
                  <c:v>12.333333333333321</c:v>
                </c:pt>
                <c:pt idx="148">
                  <c:v>12.416666666666655</c:v>
                </c:pt>
                <c:pt idx="149">
                  <c:v>12.499999999999991</c:v>
                </c:pt>
                <c:pt idx="150">
                  <c:v>12.583333333333323</c:v>
                </c:pt>
                <c:pt idx="151">
                  <c:v>12.666666666666657</c:v>
                </c:pt>
                <c:pt idx="152">
                  <c:v>12.749999999999993</c:v>
                </c:pt>
                <c:pt idx="153">
                  <c:v>12.833333333333327</c:v>
                </c:pt>
                <c:pt idx="154">
                  <c:v>12.916666666666659</c:v>
                </c:pt>
                <c:pt idx="155">
                  <c:v>12.999999999999995</c:v>
                </c:pt>
                <c:pt idx="156">
                  <c:v>13.083333333333329</c:v>
                </c:pt>
                <c:pt idx="157">
                  <c:v>13.166666666666663</c:v>
                </c:pt>
                <c:pt idx="158">
                  <c:v>13.249999999999998</c:v>
                </c:pt>
                <c:pt idx="159">
                  <c:v>13.33333333333333</c:v>
                </c:pt>
                <c:pt idx="160">
                  <c:v>13.416666666666664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13.750000000000002</c:v>
                </c:pt>
                <c:pt idx="165">
                  <c:v>13.833333333333336</c:v>
                </c:pt>
                <c:pt idx="166">
                  <c:v>13.916666666666671</c:v>
                </c:pt>
                <c:pt idx="167">
                  <c:v>14.000000000000005</c:v>
                </c:pt>
                <c:pt idx="168">
                  <c:v>14.083333333333337</c:v>
                </c:pt>
                <c:pt idx="169">
                  <c:v>14.166666666666673</c:v>
                </c:pt>
                <c:pt idx="170">
                  <c:v>14.250000000000007</c:v>
                </c:pt>
                <c:pt idx="171">
                  <c:v>14.333333333333341</c:v>
                </c:pt>
                <c:pt idx="172">
                  <c:v>14.416666666666677</c:v>
                </c:pt>
                <c:pt idx="173">
                  <c:v>14.500000000000009</c:v>
                </c:pt>
                <c:pt idx="174">
                  <c:v>14.583333333333343</c:v>
                </c:pt>
                <c:pt idx="175">
                  <c:v>14.666666666666679</c:v>
                </c:pt>
                <c:pt idx="176">
                  <c:v>14.750000000000012</c:v>
                </c:pt>
                <c:pt idx="177">
                  <c:v>14.833333333333345</c:v>
                </c:pt>
                <c:pt idx="178">
                  <c:v>14.91666666666668</c:v>
                </c:pt>
                <c:pt idx="179">
                  <c:v>15.000000000000014</c:v>
                </c:pt>
                <c:pt idx="180">
                  <c:v>15.083333333333348</c:v>
                </c:pt>
                <c:pt idx="181">
                  <c:v>15.166666666666684</c:v>
                </c:pt>
                <c:pt idx="182">
                  <c:v>15.250000000000016</c:v>
                </c:pt>
                <c:pt idx="183">
                  <c:v>15.33333333333335</c:v>
                </c:pt>
                <c:pt idx="184">
                  <c:v>15.416666666666686</c:v>
                </c:pt>
                <c:pt idx="185">
                  <c:v>15.50000000000002</c:v>
                </c:pt>
                <c:pt idx="186">
                  <c:v>15.583333333333355</c:v>
                </c:pt>
                <c:pt idx="187">
                  <c:v>15.666666666666687</c:v>
                </c:pt>
                <c:pt idx="188">
                  <c:v>15.750000000000021</c:v>
                </c:pt>
                <c:pt idx="189">
                  <c:v>15.833333333333357</c:v>
                </c:pt>
                <c:pt idx="190">
                  <c:v>15.916666666666691</c:v>
                </c:pt>
                <c:pt idx="191">
                  <c:v>16.000000000000025</c:v>
                </c:pt>
                <c:pt idx="192">
                  <c:v>16.08333333333336</c:v>
                </c:pt>
                <c:pt idx="193">
                  <c:v>16.166666666666693</c:v>
                </c:pt>
                <c:pt idx="194">
                  <c:v>16.250000000000025</c:v>
                </c:pt>
                <c:pt idx="195">
                  <c:v>16.33333333333336</c:v>
                </c:pt>
                <c:pt idx="196">
                  <c:v>16.416666666666696</c:v>
                </c:pt>
                <c:pt idx="197">
                  <c:v>16.50000000000003</c:v>
                </c:pt>
                <c:pt idx="198">
                  <c:v>16.583333333333364</c:v>
                </c:pt>
                <c:pt idx="199">
                  <c:v>16.666666666666696</c:v>
                </c:pt>
                <c:pt idx="200">
                  <c:v>16.750000000000032</c:v>
                </c:pt>
                <c:pt idx="201">
                  <c:v>16.833333333333368</c:v>
                </c:pt>
                <c:pt idx="202">
                  <c:v>16.9166666666667</c:v>
                </c:pt>
                <c:pt idx="203">
                  <c:v>17.000000000000032</c:v>
                </c:pt>
                <c:pt idx="204">
                  <c:v>17.083333333333368</c:v>
                </c:pt>
                <c:pt idx="205">
                  <c:v>17.166666666666703</c:v>
                </c:pt>
                <c:pt idx="206">
                  <c:v>17.250000000000036</c:v>
                </c:pt>
                <c:pt idx="207">
                  <c:v>17.33333333333337</c:v>
                </c:pt>
                <c:pt idx="208">
                  <c:v>17.416666666666703</c:v>
                </c:pt>
                <c:pt idx="209">
                  <c:v>17.50000000000004</c:v>
                </c:pt>
                <c:pt idx="210">
                  <c:v>17.583333333333375</c:v>
                </c:pt>
                <c:pt idx="211">
                  <c:v>17.666666666666707</c:v>
                </c:pt>
                <c:pt idx="212">
                  <c:v>17.750000000000043</c:v>
                </c:pt>
                <c:pt idx="213">
                  <c:v>17.833333333333375</c:v>
                </c:pt>
                <c:pt idx="214">
                  <c:v>17.91666666666671</c:v>
                </c:pt>
                <c:pt idx="215">
                  <c:v>18.000000000000046</c:v>
                </c:pt>
                <c:pt idx="216">
                  <c:v>18.08333333333338</c:v>
                </c:pt>
                <c:pt idx="217">
                  <c:v>18.16666666666671</c:v>
                </c:pt>
                <c:pt idx="218">
                  <c:v>18.250000000000046</c:v>
                </c:pt>
                <c:pt idx="219">
                  <c:v>18.333333333333382</c:v>
                </c:pt>
                <c:pt idx="220">
                  <c:v>18.416666666666714</c:v>
                </c:pt>
                <c:pt idx="221">
                  <c:v>18.50000000000005</c:v>
                </c:pt>
                <c:pt idx="222">
                  <c:v>18.583333333333382</c:v>
                </c:pt>
                <c:pt idx="223">
                  <c:v>18.666666666666718</c:v>
                </c:pt>
                <c:pt idx="224">
                  <c:v>18.750000000000053</c:v>
                </c:pt>
                <c:pt idx="225">
                  <c:v>18.833333333333385</c:v>
                </c:pt>
                <c:pt idx="226">
                  <c:v>18.916666666666718</c:v>
                </c:pt>
                <c:pt idx="227">
                  <c:v>19.000000000000053</c:v>
                </c:pt>
                <c:pt idx="228">
                  <c:v>19.08333333333339</c:v>
                </c:pt>
                <c:pt idx="229">
                  <c:v>19.166666666666725</c:v>
                </c:pt>
                <c:pt idx="230">
                  <c:v>19.250000000000057</c:v>
                </c:pt>
                <c:pt idx="231">
                  <c:v>19.33333333333339</c:v>
                </c:pt>
                <c:pt idx="232">
                  <c:v>19.416666666666725</c:v>
                </c:pt>
                <c:pt idx="233">
                  <c:v>19.50000000000006</c:v>
                </c:pt>
                <c:pt idx="234">
                  <c:v>19.583333333333393</c:v>
                </c:pt>
                <c:pt idx="235">
                  <c:v>19.66666666666673</c:v>
                </c:pt>
                <c:pt idx="236">
                  <c:v>19.75000000000006</c:v>
                </c:pt>
                <c:pt idx="237">
                  <c:v>19.833333333333396</c:v>
                </c:pt>
                <c:pt idx="238">
                  <c:v>19.916666666666732</c:v>
                </c:pt>
                <c:pt idx="239">
                  <c:v>20.000000000000064</c:v>
                </c:pt>
                <c:pt idx="240">
                  <c:v>20.083333333333396</c:v>
                </c:pt>
                <c:pt idx="241">
                  <c:v>20.166666666666732</c:v>
                </c:pt>
                <c:pt idx="242">
                  <c:v>20.250000000000068</c:v>
                </c:pt>
                <c:pt idx="243">
                  <c:v>20.3333333333334</c:v>
                </c:pt>
                <c:pt idx="244">
                  <c:v>20.416666666666735</c:v>
                </c:pt>
                <c:pt idx="245">
                  <c:v>20.500000000000068</c:v>
                </c:pt>
                <c:pt idx="246">
                  <c:v>20.583333333333403</c:v>
                </c:pt>
                <c:pt idx="247">
                  <c:v>20.66666666666674</c:v>
                </c:pt>
                <c:pt idx="248">
                  <c:v>20.75000000000007</c:v>
                </c:pt>
                <c:pt idx="249">
                  <c:v>20.833333333333407</c:v>
                </c:pt>
                <c:pt idx="250">
                  <c:v>20.91666666666674</c:v>
                </c:pt>
                <c:pt idx="251">
                  <c:v>21.000000000000075</c:v>
                </c:pt>
                <c:pt idx="252">
                  <c:v>21.08333333333341</c:v>
                </c:pt>
                <c:pt idx="253">
                  <c:v>21.166666666666742</c:v>
                </c:pt>
                <c:pt idx="254">
                  <c:v>21.250000000000075</c:v>
                </c:pt>
                <c:pt idx="255">
                  <c:v>21.33333333333341</c:v>
                </c:pt>
                <c:pt idx="256">
                  <c:v>21.416666666666742</c:v>
                </c:pt>
                <c:pt idx="257">
                  <c:v>21.50000000000008</c:v>
                </c:pt>
                <c:pt idx="258">
                  <c:v>21.583333333333414</c:v>
                </c:pt>
                <c:pt idx="259">
                  <c:v>21.666666666666746</c:v>
                </c:pt>
                <c:pt idx="260">
                  <c:v>21.75000000000008</c:v>
                </c:pt>
                <c:pt idx="261">
                  <c:v>21.833333333333414</c:v>
                </c:pt>
                <c:pt idx="262">
                  <c:v>21.916666666666753</c:v>
                </c:pt>
                <c:pt idx="263">
                  <c:v>22.000000000000085</c:v>
                </c:pt>
                <c:pt idx="264">
                  <c:v>22.083333333333417</c:v>
                </c:pt>
                <c:pt idx="265">
                  <c:v>22.166666666666753</c:v>
                </c:pt>
                <c:pt idx="266">
                  <c:v>22.250000000000085</c:v>
                </c:pt>
                <c:pt idx="267">
                  <c:v>22.333333333333417</c:v>
                </c:pt>
                <c:pt idx="268">
                  <c:v>22.416666666666757</c:v>
                </c:pt>
                <c:pt idx="269">
                  <c:v>22.50000000000009</c:v>
                </c:pt>
                <c:pt idx="270">
                  <c:v>22.583333333333417</c:v>
                </c:pt>
                <c:pt idx="271">
                  <c:v>22.666666666666753</c:v>
                </c:pt>
                <c:pt idx="272">
                  <c:v>22.750000000000085</c:v>
                </c:pt>
                <c:pt idx="273">
                  <c:v>22.833333333333414</c:v>
                </c:pt>
                <c:pt idx="274">
                  <c:v>22.916666666666746</c:v>
                </c:pt>
                <c:pt idx="275">
                  <c:v>23.00000000000008</c:v>
                </c:pt>
                <c:pt idx="276">
                  <c:v>23.08333333333341</c:v>
                </c:pt>
                <c:pt idx="277">
                  <c:v>23.166666666666742</c:v>
                </c:pt>
                <c:pt idx="278">
                  <c:v>23.250000000000075</c:v>
                </c:pt>
                <c:pt idx="279">
                  <c:v>23.333333333333403</c:v>
                </c:pt>
                <c:pt idx="280">
                  <c:v>23.41666666666674</c:v>
                </c:pt>
                <c:pt idx="281">
                  <c:v>23.50000000000007</c:v>
                </c:pt>
                <c:pt idx="282">
                  <c:v>23.5833333333334</c:v>
                </c:pt>
                <c:pt idx="283">
                  <c:v>23.666666666666732</c:v>
                </c:pt>
                <c:pt idx="284">
                  <c:v>23.75000000000006</c:v>
                </c:pt>
                <c:pt idx="285">
                  <c:v>23.833333333333396</c:v>
                </c:pt>
                <c:pt idx="286">
                  <c:v>23.91666666666673</c:v>
                </c:pt>
                <c:pt idx="287">
                  <c:v>24.000000000000057</c:v>
                </c:pt>
                <c:pt idx="288">
                  <c:v>24.08333333333339</c:v>
                </c:pt>
                <c:pt idx="289">
                  <c:v>24.166666666666725</c:v>
                </c:pt>
                <c:pt idx="290">
                  <c:v>24.250000000000053</c:v>
                </c:pt>
                <c:pt idx="291">
                  <c:v>24.333333333333385</c:v>
                </c:pt>
                <c:pt idx="292">
                  <c:v>24.416666666666718</c:v>
                </c:pt>
                <c:pt idx="293">
                  <c:v>24.500000000000046</c:v>
                </c:pt>
                <c:pt idx="294">
                  <c:v>24.583333333333382</c:v>
                </c:pt>
                <c:pt idx="295">
                  <c:v>24.666666666666714</c:v>
                </c:pt>
                <c:pt idx="296">
                  <c:v>24.750000000000043</c:v>
                </c:pt>
                <c:pt idx="297">
                  <c:v>24.833333333333375</c:v>
                </c:pt>
                <c:pt idx="298">
                  <c:v>24.91666666666671</c:v>
                </c:pt>
                <c:pt idx="299">
                  <c:v>25.00000000000004</c:v>
                </c:pt>
                <c:pt idx="300">
                  <c:v>25.08333333333337</c:v>
                </c:pt>
              </c:numCache>
            </c:numRef>
          </c:xVal>
          <c:yVal>
            <c:numRef>
              <c:f>Sheet1!$J$41:$J$341</c:f>
              <c:numCache>
                <c:ptCount val="301"/>
                <c:pt idx="0">
                  <c:v>2.8258780512583077</c:v>
                </c:pt>
                <c:pt idx="1">
                  <c:v>2.8396189588783987</c:v>
                </c:pt>
                <c:pt idx="2">
                  <c:v>2.8534920694464714</c:v>
                </c:pt>
                <c:pt idx="3">
                  <c:v>2.867499265695738</c:v>
                </c:pt>
                <c:pt idx="4">
                  <c:v>2.8816424658230257</c:v>
                </c:pt>
                <c:pt idx="5">
                  <c:v>2.895923624319827</c:v>
                </c:pt>
                <c:pt idx="6">
                  <c:v>2.910344732827253</c:v>
                </c:pt>
                <c:pt idx="7">
                  <c:v>2.9249078210148207</c:v>
                </c:pt>
                <c:pt idx="8">
                  <c:v>2.939614957484169</c:v>
                </c:pt>
                <c:pt idx="9">
                  <c:v>2.954468250698543</c:v>
                </c:pt>
                <c:pt idx="10">
                  <c:v>2.969469849938947</c:v>
                </c:pt>
                <c:pt idx="11">
                  <c:v>2.9846219462875063</c:v>
                </c:pt>
                <c:pt idx="12">
                  <c:v>2.999926773639616</c:v>
                </c:pt>
                <c:pt idx="13">
                  <c:v>3.0153866097451014</c:v>
                </c:pt>
                <c:pt idx="14">
                  <c:v>3.0310037772798313</c:v>
                </c:pt>
                <c:pt idx="15">
                  <c:v>3.046780644948813</c:v>
                </c:pt>
                <c:pt idx="16">
                  <c:v>3.0627196286216236</c:v>
                </c:pt>
                <c:pt idx="17">
                  <c:v>3.0788231925014458</c:v>
                </c:pt>
                <c:pt idx="18">
                  <c:v>3.0950938503287113</c:v>
                </c:pt>
                <c:pt idx="19">
                  <c:v>3.1115341666210057</c:v>
                </c:pt>
                <c:pt idx="20">
                  <c:v>3.1281467579496334</c:v>
                </c:pt>
                <c:pt idx="21">
                  <c:v>3.144934294255248</c:v>
                </c:pt>
                <c:pt idx="22">
                  <c:v>3.161899500202823</c:v>
                </c:pt>
                <c:pt idx="23">
                  <c:v>3.1790451565780935</c:v>
                </c:pt>
                <c:pt idx="24">
                  <c:v>3.196374101726753</c:v>
                </c:pt>
                <c:pt idx="25">
                  <c:v>3.21388923303773</c:v>
                </c:pt>
                <c:pt idx="26">
                  <c:v>3.2315935084724074</c:v>
                </c:pt>
                <c:pt idx="27">
                  <c:v>3.2494899481412625</c:v>
                </c:pt>
                <c:pt idx="28">
                  <c:v>3.2675816359296777</c:v>
                </c:pt>
                <c:pt idx="29">
                  <c:v>3.285871721174885</c:v>
                </c:pt>
                <c:pt idx="30">
                  <c:v>3.304363420395463</c:v>
                </c:pt>
                <c:pt idx="31">
                  <c:v>3.3230600190759736</c:v>
                </c:pt>
                <c:pt idx="32">
                  <c:v>3.3419648735082745</c:v>
                </c:pt>
                <c:pt idx="33">
                  <c:v>3.361081412691632</c:v>
                </c:pt>
                <c:pt idx="34">
                  <c:v>3.3804131402943796</c:v>
                </c:pt>
                <c:pt idx="35">
                  <c:v>3.3999636366784682</c:v>
                </c:pt>
                <c:pt idx="36">
                  <c:v>3.419736560990341</c:v>
                </c:pt>
                <c:pt idx="37">
                  <c:v>3.4397356533199672</c:v>
                </c:pt>
                <c:pt idx="38">
                  <c:v>3.4599647369307527</c:v>
                </c:pt>
                <c:pt idx="39">
                  <c:v>3.480427720563189</c:v>
                </c:pt>
                <c:pt idx="40">
                  <c:v>3.5011286008151647</c:v>
                </c:pt>
                <c:pt idx="41">
                  <c:v>3.5220714646014737</c:v>
                </c:pt>
                <c:pt idx="42">
                  <c:v>3.5432604916962043</c:v>
                </c:pt>
                <c:pt idx="43">
                  <c:v>3.5646999573607507</c:v>
                </c:pt>
                <c:pt idx="44">
                  <c:v>3.586394235061215</c:v>
                </c:pt>
                <c:pt idx="45">
                  <c:v>3.6083477992784143</c:v>
                </c:pt>
                <c:pt idx="46">
                  <c:v>3.6305652284144916</c:v>
                </c:pt>
                <c:pt idx="47">
                  <c:v>3.653051207799706</c:v>
                </c:pt>
                <c:pt idx="48">
                  <c:v>3.6758105328036743</c:v>
                </c:pt>
                <c:pt idx="49">
                  <c:v>3.698848112055426</c:v>
                </c:pt>
                <c:pt idx="50">
                  <c:v>3.7221689707760266</c:v>
                </c:pt>
                <c:pt idx="51">
                  <c:v>3.7457782542294114</c:v>
                </c:pt>
                <c:pt idx="52">
                  <c:v>3.7696812312953365</c:v>
                </c:pt>
                <c:pt idx="53">
                  <c:v>3.793883298170338</c:v>
                </c:pt>
                <c:pt idx="54">
                  <c:v>3.818389982201273</c:v>
                </c:pt>
                <c:pt idx="55">
                  <c:v>3.843206945857856</c:v>
                </c:pt>
                <c:pt idx="56">
                  <c:v>3.8683399908489924</c:v>
                </c:pt>
                <c:pt idx="57">
                  <c:v>3.8937950623904096</c:v>
                </c:pt>
                <c:pt idx="58">
                  <c:v>3.9195782536284645</c:v>
                </c:pt>
                <c:pt idx="59">
                  <c:v>3.945695810228449</c:v>
                </c:pt>
                <c:pt idx="60">
                  <c:v>3.972154135133248</c:v>
                </c:pt>
                <c:pt idx="61">
                  <c:v>3.998959793500124</c:v>
                </c:pt>
                <c:pt idx="62">
                  <c:v>4.026119517824164</c:v>
                </c:pt>
                <c:pt idx="63">
                  <c:v>4.053640213255472</c:v>
                </c:pt>
                <c:pt idx="64">
                  <c:v>4.081528963119588</c:v>
                </c:pt>
                <c:pt idx="65">
                  <c:v>4.109793034649467</c:v>
                </c:pt>
                <c:pt idx="66">
                  <c:v>4.138439884939436</c:v>
                </c:pt>
                <c:pt idx="67">
                  <c:v>4.16747716713036</c:v>
                </c:pt>
                <c:pt idx="68">
                  <c:v>4.196912736836623</c:v>
                </c:pt>
                <c:pt idx="69">
                  <c:v>4.226754658826791</c:v>
                </c:pt>
                <c:pt idx="70">
                  <c:v>4.2570112139684335</c:v>
                </c:pt>
                <c:pt idx="71">
                  <c:v>4.287690906450495</c:v>
                </c:pt>
                <c:pt idx="72">
                  <c:v>4.318802471295321</c:v>
                </c:pt>
                <c:pt idx="73">
                  <c:v>4.350354882174368</c:v>
                </c:pt>
                <c:pt idx="74">
                  <c:v>4.382357359541996</c:v>
                </c:pt>
                <c:pt idx="75">
                  <c:v>4.414819379102435</c:v>
                </c:pt>
                <c:pt idx="76">
                  <c:v>4.4477506806257745</c:v>
                </c:pt>
                <c:pt idx="77">
                  <c:v>4.481161277129732</c:v>
                </c:pt>
                <c:pt idx="78">
                  <c:v>4.515061464445571</c:v>
                </c:pt>
                <c:pt idx="79">
                  <c:v>4.549461831186365</c:v>
                </c:pt>
                <c:pt idx="80">
                  <c:v>4.584373269137651</c:v>
                </c:pt>
                <c:pt idx="81">
                  <c:v>4.6198069840911336</c:v>
                </c:pt>
                <c:pt idx="82">
                  <c:v>4.655774507144596</c:v>
                </c:pt>
                <c:pt idx="83">
                  <c:v>4.69228770649006</c:v>
                </c:pt>
                <c:pt idx="84">
                  <c:v>4.729358799716153</c:v>
                </c:pt>
                <c:pt idx="85">
                  <c:v>4.767000366649864</c:v>
                </c:pt>
                <c:pt idx="86">
                  <c:v>4.8052253627668</c:v>
                </c:pt>
                <c:pt idx="87">
                  <c:v>4.844047133197888</c:v>
                </c:pt>
                <c:pt idx="88">
                  <c:v>4.883479427364727</c:v>
                </c:pt>
                <c:pt idx="89">
                  <c:v>4.923536414276352</c:v>
                </c:pt>
                <c:pt idx="90">
                  <c:v>4.9642326985219185</c:v>
                </c:pt>
                <c:pt idx="91">
                  <c:v>5.00558333699761</c:v>
                </c:pt>
                <c:pt idx="92">
                  <c:v>5.0476038564056545</c:v>
                </c:pt>
                <c:pt idx="93">
                  <c:v>5.090310271569259</c:v>
                </c:pt>
                <c:pt idx="94">
                  <c:v>5.133719104605645</c:v>
                </c:pt>
                <c:pt idx="95">
                  <c:v>5.17784740500718</c:v>
                </c:pt>
                <c:pt idx="96">
                  <c:v>5.222712770677784</c:v>
                </c:pt>
                <c:pt idx="97">
                  <c:v>5.2683333699817</c:v>
                </c:pt>
                <c:pt idx="98">
                  <c:v>5.314727964857368</c:v>
                </c:pt>
                <c:pt idx="99">
                  <c:v>5.3619159350612415</c:v>
                </c:pt>
                <c:pt idx="100">
                  <c:v>5.4099173036032635</c:v>
                </c:pt>
                <c:pt idx="101">
                  <c:v>5.4587527634433295</c:v>
                </c:pt>
                <c:pt idx="102">
                  <c:v>5.508443705523697</c:v>
                </c:pt>
                <c:pt idx="103">
                  <c:v>5.559012248213143</c:v>
                </c:pt>
                <c:pt idx="104">
                  <c:v>5.610481268249047</c:v>
                </c:pt>
                <c:pt idx="105">
                  <c:v>5.662874433264946</c:v>
                </c:pt>
                <c:pt idx="106">
                  <c:v>5.716216235999452</c:v>
                </c:pt>
                <c:pt idx="107">
                  <c:v>5.770532030289288</c:v>
                </c:pt>
                <c:pt idx="108">
                  <c:v>5.825848068954319</c:v>
                </c:pt>
                <c:pt idx="109">
                  <c:v>5.882191543693217</c:v>
                </c:pt>
                <c:pt idx="110">
                  <c:v>5.939590627113036</c:v>
                </c:pt>
                <c:pt idx="111">
                  <c:v>5.998074517028616</c:v>
                </c:pt>
                <c:pt idx="112">
                  <c:v>6.057673483174184</c:v>
                </c:pt>
                <c:pt idx="113">
                  <c:v>6.118418916483288</c:v>
                </c:pt>
                <c:pt idx="114">
                  <c:v>6.180343381101289</c:v>
                </c:pt>
                <c:pt idx="115">
                  <c:v>6.2434806693097595</c:v>
                </c:pt>
                <c:pt idx="116">
                  <c:v>6.307865859552933</c:v>
                </c:pt>
                <c:pt idx="117">
                  <c:v>6.373535377774832</c:v>
                </c:pt>
                <c:pt idx="118">
                  <c:v>6.440527062285273</c:v>
                </c:pt>
                <c:pt idx="119">
                  <c:v>6.508880232397398</c:v>
                </c:pt>
                <c:pt idx="120">
                  <c:v>6.508880232397398</c:v>
                </c:pt>
                <c:pt idx="121">
                  <c:v>6.508880232397398</c:v>
                </c:pt>
                <c:pt idx="122">
                  <c:v>6.508880232397398</c:v>
                </c:pt>
                <c:pt idx="123">
                  <c:v>6.508880232397398</c:v>
                </c:pt>
                <c:pt idx="124">
                  <c:v>6.508880232397398</c:v>
                </c:pt>
                <c:pt idx="125">
                  <c:v>6.508880232397398</c:v>
                </c:pt>
                <c:pt idx="126">
                  <c:v>6.508880232397398</c:v>
                </c:pt>
                <c:pt idx="127">
                  <c:v>6.508880232397398</c:v>
                </c:pt>
                <c:pt idx="128">
                  <c:v>6.508880232397398</c:v>
                </c:pt>
                <c:pt idx="129">
                  <c:v>6.508880232397398</c:v>
                </c:pt>
                <c:pt idx="130">
                  <c:v>6.508880232397398</c:v>
                </c:pt>
                <c:pt idx="131">
                  <c:v>6.508880232397398</c:v>
                </c:pt>
                <c:pt idx="132">
                  <c:v>6.508880232397398</c:v>
                </c:pt>
                <c:pt idx="133">
                  <c:v>6.508880232397398</c:v>
                </c:pt>
                <c:pt idx="134">
                  <c:v>6.508880232397398</c:v>
                </c:pt>
                <c:pt idx="135">
                  <c:v>6.508880232397398</c:v>
                </c:pt>
                <c:pt idx="136">
                  <c:v>6.508880232397398</c:v>
                </c:pt>
                <c:pt idx="137">
                  <c:v>6.508880232397398</c:v>
                </c:pt>
                <c:pt idx="138">
                  <c:v>6.508880232397398</c:v>
                </c:pt>
                <c:pt idx="139">
                  <c:v>6.508880232397398</c:v>
                </c:pt>
                <c:pt idx="140">
                  <c:v>6.508880232397398</c:v>
                </c:pt>
                <c:pt idx="141">
                  <c:v>6.508880232397398</c:v>
                </c:pt>
                <c:pt idx="142">
                  <c:v>6.508880232397398</c:v>
                </c:pt>
                <c:pt idx="143">
                  <c:v>6.508880232397398</c:v>
                </c:pt>
                <c:pt idx="144">
                  <c:v>6.508880232397398</c:v>
                </c:pt>
                <c:pt idx="145">
                  <c:v>6.508880232397398</c:v>
                </c:pt>
                <c:pt idx="146">
                  <c:v>6.508880232397398</c:v>
                </c:pt>
                <c:pt idx="147">
                  <c:v>6.508880232397398</c:v>
                </c:pt>
                <c:pt idx="148">
                  <c:v>6.508880232397398</c:v>
                </c:pt>
                <c:pt idx="149">
                  <c:v>6.508880232397398</c:v>
                </c:pt>
                <c:pt idx="150">
                  <c:v>6.508880232397398</c:v>
                </c:pt>
                <c:pt idx="151">
                  <c:v>6.508880232397398</c:v>
                </c:pt>
                <c:pt idx="152">
                  <c:v>6.508880232397398</c:v>
                </c:pt>
                <c:pt idx="153">
                  <c:v>6.508880232397398</c:v>
                </c:pt>
                <c:pt idx="154">
                  <c:v>6.508880232397398</c:v>
                </c:pt>
                <c:pt idx="155">
                  <c:v>6.508880232397398</c:v>
                </c:pt>
                <c:pt idx="156">
                  <c:v>6.508880232397398</c:v>
                </c:pt>
                <c:pt idx="157">
                  <c:v>6.508880232397398</c:v>
                </c:pt>
                <c:pt idx="158">
                  <c:v>6.508880232397398</c:v>
                </c:pt>
                <c:pt idx="159">
                  <c:v>6.508880232397398</c:v>
                </c:pt>
                <c:pt idx="160">
                  <c:v>6.508880232397398</c:v>
                </c:pt>
                <c:pt idx="161">
                  <c:v>6.508880232397398</c:v>
                </c:pt>
                <c:pt idx="162">
                  <c:v>6.508880232397398</c:v>
                </c:pt>
                <c:pt idx="163">
                  <c:v>6.508880232397398</c:v>
                </c:pt>
                <c:pt idx="164">
                  <c:v>6.508880232397398</c:v>
                </c:pt>
                <c:pt idx="165">
                  <c:v>6.508880232397398</c:v>
                </c:pt>
                <c:pt idx="166">
                  <c:v>6.508880232397398</c:v>
                </c:pt>
                <c:pt idx="167">
                  <c:v>6.508880232397398</c:v>
                </c:pt>
                <c:pt idx="168">
                  <c:v>6.508880232397398</c:v>
                </c:pt>
                <c:pt idx="169">
                  <c:v>6.508880232397398</c:v>
                </c:pt>
                <c:pt idx="170">
                  <c:v>6.508880232397398</c:v>
                </c:pt>
                <c:pt idx="171">
                  <c:v>6.508880232397398</c:v>
                </c:pt>
                <c:pt idx="172">
                  <c:v>6.508880232397398</c:v>
                </c:pt>
                <c:pt idx="173">
                  <c:v>6.508880232397398</c:v>
                </c:pt>
                <c:pt idx="174">
                  <c:v>6.508880232397398</c:v>
                </c:pt>
                <c:pt idx="175">
                  <c:v>6.508880232397398</c:v>
                </c:pt>
                <c:pt idx="176">
                  <c:v>6.508880232397398</c:v>
                </c:pt>
                <c:pt idx="177">
                  <c:v>6.508880232397398</c:v>
                </c:pt>
                <c:pt idx="178">
                  <c:v>6.508880232397398</c:v>
                </c:pt>
                <c:pt idx="179">
                  <c:v>6.508880232397398</c:v>
                </c:pt>
                <c:pt idx="180">
                  <c:v>6.508880232397398</c:v>
                </c:pt>
                <c:pt idx="181">
                  <c:v>6.508880232397398</c:v>
                </c:pt>
                <c:pt idx="182">
                  <c:v>6.508880232397398</c:v>
                </c:pt>
                <c:pt idx="183">
                  <c:v>6.508880232397398</c:v>
                </c:pt>
                <c:pt idx="184">
                  <c:v>6.508880232397398</c:v>
                </c:pt>
                <c:pt idx="185">
                  <c:v>6.508880232397398</c:v>
                </c:pt>
                <c:pt idx="186">
                  <c:v>6.508880232397398</c:v>
                </c:pt>
                <c:pt idx="187">
                  <c:v>6.508880232397398</c:v>
                </c:pt>
                <c:pt idx="188">
                  <c:v>6.508880232397398</c:v>
                </c:pt>
                <c:pt idx="189">
                  <c:v>6.508880232397398</c:v>
                </c:pt>
                <c:pt idx="190">
                  <c:v>6.508880232397398</c:v>
                </c:pt>
                <c:pt idx="191">
                  <c:v>6.508880232397398</c:v>
                </c:pt>
                <c:pt idx="192">
                  <c:v>6.508880232397398</c:v>
                </c:pt>
                <c:pt idx="193">
                  <c:v>6.508880232397398</c:v>
                </c:pt>
                <c:pt idx="194">
                  <c:v>6.508880232397398</c:v>
                </c:pt>
                <c:pt idx="195">
                  <c:v>6.508880232397398</c:v>
                </c:pt>
                <c:pt idx="196">
                  <c:v>6.508880232397398</c:v>
                </c:pt>
                <c:pt idx="197">
                  <c:v>6.508880232397398</c:v>
                </c:pt>
                <c:pt idx="198">
                  <c:v>6.508880232397398</c:v>
                </c:pt>
                <c:pt idx="199">
                  <c:v>6.508880232397398</c:v>
                </c:pt>
                <c:pt idx="200">
                  <c:v>6.508880232397398</c:v>
                </c:pt>
                <c:pt idx="201">
                  <c:v>6.508880232397398</c:v>
                </c:pt>
                <c:pt idx="202">
                  <c:v>6.508880232397398</c:v>
                </c:pt>
                <c:pt idx="203">
                  <c:v>6.508880232397398</c:v>
                </c:pt>
                <c:pt idx="204">
                  <c:v>6.508880232397398</c:v>
                </c:pt>
                <c:pt idx="205">
                  <c:v>6.508880232397398</c:v>
                </c:pt>
                <c:pt idx="206">
                  <c:v>6.508880232397398</c:v>
                </c:pt>
                <c:pt idx="207">
                  <c:v>6.508880232397398</c:v>
                </c:pt>
                <c:pt idx="208">
                  <c:v>6.508880232397398</c:v>
                </c:pt>
                <c:pt idx="209">
                  <c:v>6.508880232397398</c:v>
                </c:pt>
                <c:pt idx="210">
                  <c:v>6.508880232397398</c:v>
                </c:pt>
                <c:pt idx="211">
                  <c:v>6.508880232397398</c:v>
                </c:pt>
                <c:pt idx="212">
                  <c:v>6.508880232397398</c:v>
                </c:pt>
                <c:pt idx="213">
                  <c:v>6.508880232397398</c:v>
                </c:pt>
                <c:pt idx="214">
                  <c:v>6.508880232397398</c:v>
                </c:pt>
                <c:pt idx="215">
                  <c:v>6.508880232397398</c:v>
                </c:pt>
                <c:pt idx="216">
                  <c:v>6.508880232397398</c:v>
                </c:pt>
                <c:pt idx="217">
                  <c:v>6.508880232397398</c:v>
                </c:pt>
                <c:pt idx="218">
                  <c:v>6.508880232397398</c:v>
                </c:pt>
                <c:pt idx="219">
                  <c:v>6.508880232397398</c:v>
                </c:pt>
                <c:pt idx="220">
                  <c:v>6.508880232397398</c:v>
                </c:pt>
                <c:pt idx="221">
                  <c:v>6.508880232397398</c:v>
                </c:pt>
                <c:pt idx="222">
                  <c:v>6.508880232397398</c:v>
                </c:pt>
                <c:pt idx="223">
                  <c:v>6.508880232397398</c:v>
                </c:pt>
                <c:pt idx="224">
                  <c:v>6.508880232397398</c:v>
                </c:pt>
                <c:pt idx="225">
                  <c:v>6.508880232397398</c:v>
                </c:pt>
                <c:pt idx="226">
                  <c:v>6.508880232397398</c:v>
                </c:pt>
                <c:pt idx="227">
                  <c:v>6.508880232397398</c:v>
                </c:pt>
                <c:pt idx="228">
                  <c:v>6.508880232397398</c:v>
                </c:pt>
                <c:pt idx="229">
                  <c:v>6.508880232397398</c:v>
                </c:pt>
                <c:pt idx="230">
                  <c:v>6.508880232397398</c:v>
                </c:pt>
                <c:pt idx="231">
                  <c:v>6.508880232397398</c:v>
                </c:pt>
                <c:pt idx="232">
                  <c:v>6.508880232397398</c:v>
                </c:pt>
                <c:pt idx="233">
                  <c:v>6.508880232397398</c:v>
                </c:pt>
                <c:pt idx="234">
                  <c:v>6.508880232397398</c:v>
                </c:pt>
                <c:pt idx="235">
                  <c:v>6.508880232397398</c:v>
                </c:pt>
                <c:pt idx="236">
                  <c:v>6.508880232397398</c:v>
                </c:pt>
                <c:pt idx="237">
                  <c:v>6.508880232397398</c:v>
                </c:pt>
                <c:pt idx="238">
                  <c:v>6.508880232397398</c:v>
                </c:pt>
                <c:pt idx="239">
                  <c:v>6.508880232397398</c:v>
                </c:pt>
                <c:pt idx="240">
                  <c:v>6.508880232397398</c:v>
                </c:pt>
                <c:pt idx="241">
                  <c:v>6.508880232397398</c:v>
                </c:pt>
                <c:pt idx="242">
                  <c:v>6.508880232397398</c:v>
                </c:pt>
                <c:pt idx="243">
                  <c:v>6.508880232397398</c:v>
                </c:pt>
                <c:pt idx="244">
                  <c:v>6.508880232397398</c:v>
                </c:pt>
                <c:pt idx="245">
                  <c:v>6.508880232397398</c:v>
                </c:pt>
                <c:pt idx="246">
                  <c:v>6.508880232397398</c:v>
                </c:pt>
                <c:pt idx="247">
                  <c:v>6.508880232397398</c:v>
                </c:pt>
                <c:pt idx="248">
                  <c:v>6.508880232397398</c:v>
                </c:pt>
                <c:pt idx="249">
                  <c:v>6.508880232397398</c:v>
                </c:pt>
                <c:pt idx="250">
                  <c:v>6.508880232397398</c:v>
                </c:pt>
                <c:pt idx="251">
                  <c:v>6.508880232397398</c:v>
                </c:pt>
                <c:pt idx="252">
                  <c:v>6.508880232397398</c:v>
                </c:pt>
                <c:pt idx="253">
                  <c:v>6.508880232397398</c:v>
                </c:pt>
                <c:pt idx="254">
                  <c:v>6.508880232397398</c:v>
                </c:pt>
                <c:pt idx="255">
                  <c:v>6.508880232397398</c:v>
                </c:pt>
                <c:pt idx="256">
                  <c:v>6.508880232397398</c:v>
                </c:pt>
                <c:pt idx="257">
                  <c:v>6.508880232397398</c:v>
                </c:pt>
                <c:pt idx="258">
                  <c:v>6.508880232397398</c:v>
                </c:pt>
                <c:pt idx="259">
                  <c:v>6.508880232397398</c:v>
                </c:pt>
                <c:pt idx="260">
                  <c:v>6.508880232397398</c:v>
                </c:pt>
                <c:pt idx="261">
                  <c:v>6.508880232397398</c:v>
                </c:pt>
                <c:pt idx="262">
                  <c:v>6.508880232397398</c:v>
                </c:pt>
                <c:pt idx="263">
                  <c:v>6.508880232397398</c:v>
                </c:pt>
                <c:pt idx="264">
                  <c:v>6.508880232397398</c:v>
                </c:pt>
                <c:pt idx="265">
                  <c:v>6.508880232397398</c:v>
                </c:pt>
                <c:pt idx="266">
                  <c:v>6.508880232397398</c:v>
                </c:pt>
                <c:pt idx="267">
                  <c:v>6.508880232397398</c:v>
                </c:pt>
                <c:pt idx="268">
                  <c:v>6.508880232397398</c:v>
                </c:pt>
                <c:pt idx="269">
                  <c:v>6.508880232397398</c:v>
                </c:pt>
                <c:pt idx="270">
                  <c:v>6.508880232397398</c:v>
                </c:pt>
                <c:pt idx="271">
                  <c:v>6.508880232397398</c:v>
                </c:pt>
                <c:pt idx="272">
                  <c:v>6.508880232397398</c:v>
                </c:pt>
                <c:pt idx="273">
                  <c:v>6.508880232397398</c:v>
                </c:pt>
                <c:pt idx="274">
                  <c:v>6.508880232397398</c:v>
                </c:pt>
                <c:pt idx="275">
                  <c:v>6.508880232397398</c:v>
                </c:pt>
                <c:pt idx="276">
                  <c:v>6.508880232397398</c:v>
                </c:pt>
                <c:pt idx="277">
                  <c:v>6.508880232397398</c:v>
                </c:pt>
                <c:pt idx="278">
                  <c:v>6.508880232397398</c:v>
                </c:pt>
                <c:pt idx="279">
                  <c:v>6.508880232397398</c:v>
                </c:pt>
                <c:pt idx="280">
                  <c:v>6.508880232397398</c:v>
                </c:pt>
                <c:pt idx="281">
                  <c:v>6.508880232397398</c:v>
                </c:pt>
                <c:pt idx="282">
                  <c:v>6.508880232397398</c:v>
                </c:pt>
                <c:pt idx="283">
                  <c:v>6.508880232397398</c:v>
                </c:pt>
                <c:pt idx="284">
                  <c:v>6.508880232397398</c:v>
                </c:pt>
                <c:pt idx="285">
                  <c:v>6.508880232397398</c:v>
                </c:pt>
                <c:pt idx="286">
                  <c:v>6.508880232397398</c:v>
                </c:pt>
                <c:pt idx="287">
                  <c:v>6.508880232397398</c:v>
                </c:pt>
                <c:pt idx="288">
                  <c:v>6.508880232397398</c:v>
                </c:pt>
                <c:pt idx="289">
                  <c:v>6.508880232397398</c:v>
                </c:pt>
                <c:pt idx="290">
                  <c:v>6.508880232397398</c:v>
                </c:pt>
                <c:pt idx="291">
                  <c:v>6.508880232397398</c:v>
                </c:pt>
                <c:pt idx="292">
                  <c:v>6.508880232397398</c:v>
                </c:pt>
                <c:pt idx="293">
                  <c:v>6.508880232397398</c:v>
                </c:pt>
                <c:pt idx="294">
                  <c:v>6.508880232397398</c:v>
                </c:pt>
                <c:pt idx="295">
                  <c:v>6.508880232397398</c:v>
                </c:pt>
                <c:pt idx="296">
                  <c:v>6.508880232397398</c:v>
                </c:pt>
                <c:pt idx="297">
                  <c:v>6.508880232397398</c:v>
                </c:pt>
                <c:pt idx="298">
                  <c:v>6.508880232397398</c:v>
                </c:pt>
                <c:pt idx="299">
                  <c:v>6.508880232397398</c:v>
                </c:pt>
                <c:pt idx="300">
                  <c:v>6.508880232397398</c:v>
                </c:pt>
              </c:numCache>
            </c:numRef>
          </c:yVal>
          <c:smooth val="1"/>
        </c:ser>
        <c:axId val="44076587"/>
        <c:axId val="61144964"/>
      </c:scatterChart>
      <c:valAx>
        <c:axId val="3699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549722"/>
        <c:crosses val="autoZero"/>
        <c:crossBetween val="midCat"/>
        <c:dispUnits/>
      </c:valAx>
      <c:valAx>
        <c:axId val="6454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Pressure, psia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998353"/>
        <c:crosses val="autoZero"/>
        <c:crossBetween val="midCat"/>
        <c:dispUnits/>
      </c:valAx>
      <c:valAx>
        <c:axId val="44076587"/>
        <c:scaling>
          <c:orientation val="minMax"/>
        </c:scaling>
        <c:axPos val="b"/>
        <c:delete val="1"/>
        <c:majorTickMark val="in"/>
        <c:minorTickMark val="none"/>
        <c:tickLblPos val="nextTo"/>
        <c:crossAx val="61144964"/>
        <c:crosses val="max"/>
        <c:crossBetween val="midCat"/>
        <c:dispUnits/>
      </c:valAx>
      <c:valAx>
        <c:axId val="6114496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Arial"/>
                    <a:ea typeface="Arial"/>
                    <a:cs typeface="Arial"/>
                  </a:rPr>
                  <a:t>Number of (Required) Wells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076587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4"/>
  <sheetViews>
    <sheetView tabSelected="1" zoomScale="145" zoomScaleNormal="145"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9" max="9" width="1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ht="12.75">
      <c r="A6" s="1" t="s">
        <v>5</v>
      </c>
    </row>
    <row r="7" spans="1:5" ht="12.75">
      <c r="A7" t="s">
        <v>6</v>
      </c>
      <c r="B7" s="2">
        <v>2200</v>
      </c>
      <c r="C7" t="s">
        <v>9</v>
      </c>
      <c r="D7" s="7">
        <f>B7/14.50377</f>
        <v>151.68469990905814</v>
      </c>
      <c r="E7" t="s">
        <v>12</v>
      </c>
    </row>
    <row r="8" spans="1:5" ht="12.75">
      <c r="A8" t="s">
        <v>7</v>
      </c>
      <c r="B8" s="2">
        <v>130</v>
      </c>
      <c r="C8" t="s">
        <v>10</v>
      </c>
      <c r="D8" s="9">
        <f>(B8-32)/1.8</f>
        <v>54.44444444444444</v>
      </c>
      <c r="E8" t="s">
        <v>13</v>
      </c>
    </row>
    <row r="9" spans="1:5" ht="12.75">
      <c r="A9" t="s">
        <v>8</v>
      </c>
      <c r="B9" s="2">
        <v>5000</v>
      </c>
      <c r="C9" t="s">
        <v>11</v>
      </c>
      <c r="D9" s="8">
        <f>B9/3.28</f>
        <v>1524.3902439024391</v>
      </c>
      <c r="E9" t="s">
        <v>14</v>
      </c>
    </row>
    <row r="11" spans="1:2" ht="12.75">
      <c r="A11" s="1" t="s">
        <v>3</v>
      </c>
      <c r="B11" s="2"/>
    </row>
    <row r="12" spans="1:5" ht="12.75">
      <c r="A12" t="s">
        <v>17</v>
      </c>
      <c r="B12" s="3">
        <v>6000000000000</v>
      </c>
      <c r="C12" t="s">
        <v>22</v>
      </c>
      <c r="D12" s="4">
        <f>B12/35.31</f>
        <v>169923534409.51572</v>
      </c>
      <c r="E12" t="s">
        <v>50</v>
      </c>
    </row>
    <row r="13" spans="1:2" ht="12.75">
      <c r="A13" t="s">
        <v>33</v>
      </c>
      <c r="B13" s="3">
        <v>0.25</v>
      </c>
    </row>
    <row r="14" spans="1:2" ht="12.75">
      <c r="A14" t="s">
        <v>16</v>
      </c>
      <c r="B14" s="2">
        <v>0</v>
      </c>
    </row>
    <row r="15" spans="1:5" ht="12.75">
      <c r="A15" t="s">
        <v>31</v>
      </c>
      <c r="B15" s="3">
        <v>3E-06</v>
      </c>
      <c r="C15" t="s">
        <v>23</v>
      </c>
      <c r="D15" s="4">
        <f>B15*14.50377</f>
        <v>4.351131E-05</v>
      </c>
      <c r="E15" t="s">
        <v>51</v>
      </c>
    </row>
    <row r="16" spans="1:5" ht="12.75">
      <c r="A16" t="s">
        <v>32</v>
      </c>
      <c r="B16" s="3">
        <v>5E-06</v>
      </c>
      <c r="C16" t="s">
        <v>23</v>
      </c>
      <c r="D16" s="4">
        <f>B16*14.50377</f>
        <v>7.251885E-05</v>
      </c>
      <c r="E16" t="s">
        <v>51</v>
      </c>
    </row>
    <row r="17" spans="1:8" ht="12.75">
      <c r="A17" t="s">
        <v>15</v>
      </c>
      <c r="B17" s="5">
        <f>(B15*B13+B16+B14*(B15+B16))/(1-B13)</f>
        <v>7.666666666666667E-06</v>
      </c>
      <c r="C17" t="s">
        <v>23</v>
      </c>
      <c r="D17" s="4">
        <f>B17*14.50377</f>
        <v>0.00011119557000000001</v>
      </c>
      <c r="E17" t="s">
        <v>51</v>
      </c>
      <c r="F17" s="11"/>
      <c r="G17" s="11"/>
      <c r="H17" s="11"/>
    </row>
    <row r="19" ht="12.75">
      <c r="A19" s="1" t="s">
        <v>4</v>
      </c>
    </row>
    <row r="20" spans="1:2" ht="12.75">
      <c r="A20" t="s">
        <v>26</v>
      </c>
      <c r="B20" s="2">
        <v>0.008</v>
      </c>
    </row>
    <row r="21" spans="1:2" ht="12.75">
      <c r="A21" t="s">
        <v>27</v>
      </c>
      <c r="B21" s="2">
        <v>0</v>
      </c>
    </row>
    <row r="22" spans="1:5" ht="12.75">
      <c r="A22" t="s">
        <v>24</v>
      </c>
      <c r="B22" s="3">
        <v>187000</v>
      </c>
      <c r="C22" t="s">
        <v>25</v>
      </c>
      <c r="E22" t="s">
        <v>52</v>
      </c>
    </row>
    <row r="23" spans="1:5" ht="12.75">
      <c r="A23" t="s">
        <v>18</v>
      </c>
      <c r="B23" s="2">
        <v>6</v>
      </c>
      <c r="C23" t="s">
        <v>19</v>
      </c>
      <c r="D23">
        <f>B23*25.4</f>
        <v>152.39999999999998</v>
      </c>
      <c r="E23" t="s">
        <v>20</v>
      </c>
    </row>
    <row r="24" spans="1:2" ht="12.75">
      <c r="A24" t="s">
        <v>21</v>
      </c>
      <c r="B24" s="2">
        <v>1.15</v>
      </c>
    </row>
    <row r="26" ht="12.75">
      <c r="A26" s="1" t="s">
        <v>30</v>
      </c>
    </row>
    <row r="27" spans="1:2" ht="12.75">
      <c r="A27" t="s">
        <v>29</v>
      </c>
      <c r="B27">
        <f>B20</f>
        <v>0.008</v>
      </c>
    </row>
    <row r="28" spans="1:2" ht="12.75">
      <c r="A28" t="s">
        <v>28</v>
      </c>
      <c r="B28" s="4">
        <f>B21+1/B22^2</f>
        <v>2.8596757127741714E-11</v>
      </c>
    </row>
    <row r="30" ht="12.75">
      <c r="A30" s="1" t="s">
        <v>35</v>
      </c>
    </row>
    <row r="31" spans="1:3" ht="12.75">
      <c r="A31" s="1" t="s">
        <v>61</v>
      </c>
      <c r="C31" t="s">
        <v>9</v>
      </c>
    </row>
    <row r="32" spans="1:3" ht="12.75">
      <c r="A32" t="s">
        <v>34</v>
      </c>
      <c r="B32" s="2">
        <v>500</v>
      </c>
      <c r="C32" t="s">
        <v>9</v>
      </c>
    </row>
    <row r="33" spans="1:3" ht="12.75">
      <c r="A33" t="s">
        <v>36</v>
      </c>
      <c r="B33" s="2">
        <v>4</v>
      </c>
      <c r="C33" t="s">
        <v>37</v>
      </c>
    </row>
    <row r="34" spans="1:3" ht="12.75">
      <c r="A34" t="s">
        <v>38</v>
      </c>
      <c r="B34" s="4">
        <f>B33/100*B12/365</f>
        <v>657534246.5753424</v>
      </c>
      <c r="C34" t="s">
        <v>39</v>
      </c>
    </row>
    <row r="35" spans="1:3" ht="12.75">
      <c r="A35" t="s">
        <v>40</v>
      </c>
      <c r="B35" s="2">
        <v>10</v>
      </c>
      <c r="C35" t="s">
        <v>41</v>
      </c>
    </row>
    <row r="36" spans="1:3" ht="12.75">
      <c r="A36" t="s">
        <v>45</v>
      </c>
      <c r="B36" s="10">
        <f>365/12</f>
        <v>30.416666666666668</v>
      </c>
      <c r="C36" t="s">
        <v>43</v>
      </c>
    </row>
    <row r="38" spans="12:15" ht="12.75">
      <c r="L38" s="6" t="s">
        <v>56</v>
      </c>
      <c r="M38" s="6" t="s">
        <v>56</v>
      </c>
      <c r="N38" s="6" t="s">
        <v>56</v>
      </c>
      <c r="O38" s="6" t="s">
        <v>56</v>
      </c>
    </row>
    <row r="39" spans="2:15" ht="12.75">
      <c r="B39" s="6" t="s">
        <v>42</v>
      </c>
      <c r="C39" s="6" t="s">
        <v>42</v>
      </c>
      <c r="D39" s="6" t="s">
        <v>42</v>
      </c>
      <c r="E39" s="6" t="s">
        <v>46</v>
      </c>
      <c r="F39" s="6" t="s">
        <v>47</v>
      </c>
      <c r="G39" s="6" t="s">
        <v>60</v>
      </c>
      <c r="H39" s="6" t="s">
        <v>59</v>
      </c>
      <c r="I39" s="6" t="s">
        <v>48</v>
      </c>
      <c r="J39" s="6" t="s">
        <v>49</v>
      </c>
      <c r="K39" s="6" t="s">
        <v>53</v>
      </c>
      <c r="L39" s="6" t="s">
        <v>55</v>
      </c>
      <c r="M39" s="6" t="s">
        <v>54</v>
      </c>
      <c r="N39" s="6" t="s">
        <v>57</v>
      </c>
      <c r="O39" s="6" t="s">
        <v>46</v>
      </c>
    </row>
    <row r="40" spans="2:15" ht="12.75">
      <c r="B40" s="6" t="s">
        <v>43</v>
      </c>
      <c r="C40" s="6" t="s">
        <v>44</v>
      </c>
      <c r="D40" s="6" t="s">
        <v>41</v>
      </c>
      <c r="E40" s="6" t="s">
        <v>9</v>
      </c>
      <c r="F40" s="6" t="s">
        <v>9</v>
      </c>
      <c r="G40" s="6" t="s">
        <v>9</v>
      </c>
      <c r="H40" s="6" t="s">
        <v>9</v>
      </c>
      <c r="I40" s="6" t="s">
        <v>39</v>
      </c>
      <c r="J40" s="6"/>
      <c r="K40" s="6"/>
      <c r="L40" s="6" t="s">
        <v>22</v>
      </c>
      <c r="M40" s="6" t="s">
        <v>22</v>
      </c>
      <c r="N40" s="6" t="s">
        <v>58</v>
      </c>
      <c r="O40" s="6" t="s">
        <v>9</v>
      </c>
    </row>
    <row r="41" spans="2:15" ht="12.75">
      <c r="B41" s="10">
        <f>B36</f>
        <v>30.416666666666668</v>
      </c>
      <c r="C41">
        <f>B41/(365/12)</f>
        <v>1</v>
      </c>
      <c r="D41" s="7">
        <f>C41/12</f>
        <v>0.08333333333333333</v>
      </c>
      <c r="E41" s="7">
        <f>B7</f>
        <v>2200</v>
      </c>
      <c r="F41" s="8">
        <f>E41/$B$24</f>
        <v>1913.0434782608697</v>
      </c>
      <c r="G41" s="8">
        <f>SQRT(F41^2-$B$21*I41^2-$B$20*I41)</f>
        <v>1340.9959120798546</v>
      </c>
      <c r="H41" s="8">
        <f>$B$32</f>
        <v>500</v>
      </c>
      <c r="I41" s="4">
        <f>(-$B$27+SQRT($B$27^2+4*$B$28*(F41^2-$B$32^2)))/(2*$B$28)</f>
        <v>232683164.1876957</v>
      </c>
      <c r="J41" s="7">
        <f>IF(D41&lt;=$B$35,$B$34/I41,J40)</f>
        <v>2.8258780512583077</v>
      </c>
      <c r="K41" s="8">
        <f>ROUNDUP(J41,0)</f>
        <v>3</v>
      </c>
      <c r="L41" s="4">
        <f>I41*J41*$B$36</f>
        <v>20000000000</v>
      </c>
      <c r="M41" s="4">
        <f>L41</f>
        <v>20000000000</v>
      </c>
      <c r="N41" s="7">
        <f>M41/$B$12*100</f>
        <v>0.33333333333333337</v>
      </c>
      <c r="O41" s="7">
        <f>(-(1-$B$17*$B$7)+((1-$B$17*$B$7)^2+4*$B$17*$B$7*(1-M41/$B$12))^0.5)/(2*$B$17)</f>
        <v>2192.7879117790026</v>
      </c>
    </row>
    <row r="42" spans="2:15" ht="12.75">
      <c r="B42" s="8">
        <f>B41+$B$36</f>
        <v>60.833333333333336</v>
      </c>
      <c r="C42">
        <f>B42/(365/12)</f>
        <v>2</v>
      </c>
      <c r="D42" s="7">
        <f>C42/12</f>
        <v>0.16666666666666666</v>
      </c>
      <c r="E42" s="7">
        <f>O41</f>
        <v>2192.7879117790026</v>
      </c>
      <c r="F42" s="8">
        <f>E42/$B$24</f>
        <v>1906.7720971991328</v>
      </c>
      <c r="G42" s="8">
        <f aca="true" t="shared" si="0" ref="G42:G105">SQRT(F42^2-$B$21*I42^2-$B$20*I42)</f>
        <v>1335.4108514690308</v>
      </c>
      <c r="H42" s="8">
        <f aca="true" t="shared" si="1" ref="H42:H105">$B$32</f>
        <v>500</v>
      </c>
      <c r="I42" s="4">
        <f>(-$B$27+SQRT($B$27^2+4*$B$28*(F42^2-$B$32^2)))/(2*$B$28)</f>
        <v>231557211.0544921</v>
      </c>
      <c r="J42" s="7">
        <f aca="true" t="shared" si="2" ref="J42:J105">IF(D42&lt;=$B$35,$B$34/I42,J41)</f>
        <v>2.8396189588783987</v>
      </c>
      <c r="K42" s="8">
        <f>ROUNDUP(J42,0)</f>
        <v>3</v>
      </c>
      <c r="L42" s="4">
        <f>I42*J42*$B$36</f>
        <v>20000000000</v>
      </c>
      <c r="M42" s="4">
        <f>M41+L42</f>
        <v>40000000000</v>
      </c>
      <c r="N42" s="7">
        <f>M42/$B$12*100</f>
        <v>0.6666666666666667</v>
      </c>
      <c r="O42" s="7">
        <f>(-(1-$B$17*$B$7)+((1-$B$17*$B$7)^2+4*$B$17*$B$7*(1-M42/$B$12))^0.5)/(2*$B$17)</f>
        <v>2185.575039064944</v>
      </c>
    </row>
    <row r="43" spans="2:15" ht="12.75">
      <c r="B43" s="8">
        <f aca="true" t="shared" si="3" ref="B43:B53">B42+$B$36</f>
        <v>91.25</v>
      </c>
      <c r="C43">
        <f aca="true" t="shared" si="4" ref="C43:C52">B43/(365/12)</f>
        <v>3</v>
      </c>
      <c r="D43" s="7">
        <f aca="true" t="shared" si="5" ref="D43:D52">C43/12</f>
        <v>0.25</v>
      </c>
      <c r="E43" s="7">
        <f aca="true" t="shared" si="6" ref="E43:E106">O42</f>
        <v>2185.575039064944</v>
      </c>
      <c r="F43" s="8">
        <f aca="true" t="shared" si="7" ref="F43:F106">E43/$B$24</f>
        <v>1900.5000339695168</v>
      </c>
      <c r="G43" s="8">
        <f t="shared" si="0"/>
        <v>1329.830429530657</v>
      </c>
      <c r="H43" s="8">
        <f t="shared" si="1"/>
        <v>500</v>
      </c>
      <c r="I43" s="4">
        <f aca="true" t="shared" si="8" ref="I43:I106">(-$B$27+SQRT($B$27^2+4*$B$28*(F43^2-$B$32^2)))/(2*$B$28)</f>
        <v>230431425.97655538</v>
      </c>
      <c r="J43" s="7">
        <f t="shared" si="2"/>
        <v>2.8534920694464714</v>
      </c>
      <c r="K43" s="8">
        <f aca="true" t="shared" si="9" ref="K43:K106">ROUNDUP(J43,0)</f>
        <v>3</v>
      </c>
      <c r="L43" s="4">
        <f aca="true" t="shared" si="10" ref="L43:L106">I43*J43*$B$36</f>
        <v>20000000000</v>
      </c>
      <c r="M43" s="4">
        <f aca="true" t="shared" si="11" ref="M43:M106">M42+L43</f>
        <v>60000000000</v>
      </c>
      <c r="N43" s="7">
        <f aca="true" t="shared" si="12" ref="N43:N106">M43/$B$12*100</f>
        <v>1</v>
      </c>
      <c r="O43" s="7">
        <f aca="true" t="shared" si="13" ref="O43:O106">(-(1-$B$17*$B$7)+((1-$B$17*$B$7)^2+4*$B$17*$B$7*(1-M43/$B$12))^0.5)/(2*$B$17)</f>
        <v>2178.3613816018087</v>
      </c>
    </row>
    <row r="44" spans="2:15" ht="12.75">
      <c r="B44" s="8">
        <f t="shared" si="3"/>
        <v>121.66666666666667</v>
      </c>
      <c r="C44">
        <f t="shared" si="4"/>
        <v>4</v>
      </c>
      <c r="D44" s="7">
        <f t="shared" si="5"/>
        <v>0.3333333333333333</v>
      </c>
      <c r="E44" s="7">
        <f t="shared" si="6"/>
        <v>2178.3613816018087</v>
      </c>
      <c r="F44" s="8">
        <f t="shared" si="7"/>
        <v>1894.227288349399</v>
      </c>
      <c r="G44" s="8">
        <f t="shared" si="0"/>
        <v>1324.254706085747</v>
      </c>
      <c r="H44" s="8">
        <f t="shared" si="1"/>
        <v>500</v>
      </c>
      <c r="I44" s="4">
        <f t="shared" si="8"/>
        <v>229305811.6671586</v>
      </c>
      <c r="J44" s="7">
        <f t="shared" si="2"/>
        <v>2.867499265695738</v>
      </c>
      <c r="K44" s="8">
        <f t="shared" si="9"/>
        <v>3</v>
      </c>
      <c r="L44" s="4">
        <f t="shared" si="10"/>
        <v>20000000000</v>
      </c>
      <c r="M44" s="4">
        <f t="shared" si="11"/>
        <v>80000000000</v>
      </c>
      <c r="N44" s="7">
        <f t="shared" si="12"/>
        <v>1.3333333333333335</v>
      </c>
      <c r="O44" s="7">
        <f t="shared" si="13"/>
        <v>2171.146939133351</v>
      </c>
    </row>
    <row r="45" spans="2:15" ht="12.75">
      <c r="B45" s="8">
        <f t="shared" si="3"/>
        <v>152.08333333333334</v>
      </c>
      <c r="C45">
        <f t="shared" si="4"/>
        <v>5</v>
      </c>
      <c r="D45" s="7">
        <f t="shared" si="5"/>
        <v>0.4166666666666667</v>
      </c>
      <c r="E45" s="7">
        <f t="shared" si="6"/>
        <v>2171.146939133351</v>
      </c>
      <c r="F45" s="8">
        <f t="shared" si="7"/>
        <v>1887.9538601159577</v>
      </c>
      <c r="G45" s="8">
        <f t="shared" si="0"/>
        <v>1318.6837418204084</v>
      </c>
      <c r="H45" s="8">
        <f t="shared" si="1"/>
        <v>500</v>
      </c>
      <c r="I45" s="4">
        <f t="shared" si="8"/>
        <v>228180370.873159</v>
      </c>
      <c r="J45" s="7">
        <f t="shared" si="2"/>
        <v>2.8816424658230257</v>
      </c>
      <c r="K45" s="8">
        <f t="shared" si="9"/>
        <v>3</v>
      </c>
      <c r="L45" s="4">
        <f t="shared" si="10"/>
        <v>20000000000</v>
      </c>
      <c r="M45" s="4">
        <f t="shared" si="11"/>
        <v>100000000000</v>
      </c>
      <c r="N45" s="7">
        <f t="shared" si="12"/>
        <v>1.6666666666666667</v>
      </c>
      <c r="O45" s="7">
        <f t="shared" si="13"/>
        <v>2163.93171140327</v>
      </c>
    </row>
    <row r="46" spans="2:15" ht="12.75">
      <c r="B46" s="8">
        <f t="shared" si="3"/>
        <v>182.5</v>
      </c>
      <c r="C46">
        <f t="shared" si="4"/>
        <v>6</v>
      </c>
      <c r="D46" s="7">
        <f t="shared" si="5"/>
        <v>0.5</v>
      </c>
      <c r="E46" s="7">
        <f t="shared" si="6"/>
        <v>2163.93171140327</v>
      </c>
      <c r="F46" s="8">
        <f t="shared" si="7"/>
        <v>1881.679749046322</v>
      </c>
      <c r="G46" s="8">
        <f t="shared" si="0"/>
        <v>1313.1175983006272</v>
      </c>
      <c r="H46" s="8">
        <f t="shared" si="1"/>
        <v>500</v>
      </c>
      <c r="I46" s="4">
        <f t="shared" si="8"/>
        <v>227055106.3755278</v>
      </c>
      <c r="J46" s="7">
        <f t="shared" si="2"/>
        <v>2.895923624319827</v>
      </c>
      <c r="K46" s="8">
        <f t="shared" si="9"/>
        <v>3</v>
      </c>
      <c r="L46" s="4">
        <f t="shared" si="10"/>
        <v>20000000000</v>
      </c>
      <c r="M46" s="4">
        <f t="shared" si="11"/>
        <v>120000000000</v>
      </c>
      <c r="N46" s="7">
        <f t="shared" si="12"/>
        <v>2</v>
      </c>
      <c r="O46" s="7">
        <f t="shared" si="13"/>
        <v>2156.715698155089</v>
      </c>
    </row>
    <row r="47" spans="2:15" ht="12.75">
      <c r="B47" s="8">
        <f t="shared" si="3"/>
        <v>212.91666666666666</v>
      </c>
      <c r="C47">
        <f t="shared" si="4"/>
        <v>6.999999999999999</v>
      </c>
      <c r="D47" s="7">
        <f t="shared" si="5"/>
        <v>0.5833333333333333</v>
      </c>
      <c r="E47" s="7">
        <f t="shared" si="6"/>
        <v>2156.715698155089</v>
      </c>
      <c r="F47" s="8">
        <f t="shared" si="7"/>
        <v>1875.4049549174688</v>
      </c>
      <c r="G47" s="8">
        <f t="shared" si="0"/>
        <v>1307.556337987103</v>
      </c>
      <c r="H47" s="8">
        <f t="shared" si="1"/>
        <v>500</v>
      </c>
      <c r="I47" s="4">
        <f t="shared" si="8"/>
        <v>225930020.98984373</v>
      </c>
      <c r="J47" s="7">
        <f t="shared" si="2"/>
        <v>2.910344732827253</v>
      </c>
      <c r="K47" s="8">
        <f t="shared" si="9"/>
        <v>3</v>
      </c>
      <c r="L47" s="4">
        <f t="shared" si="10"/>
        <v>20000000000</v>
      </c>
      <c r="M47" s="4">
        <f t="shared" si="11"/>
        <v>140000000000</v>
      </c>
      <c r="N47" s="7">
        <f t="shared" si="12"/>
        <v>2.3333333333333335</v>
      </c>
      <c r="O47" s="7">
        <f t="shared" si="13"/>
        <v>2149.4988991321875</v>
      </c>
    </row>
    <row r="48" spans="2:15" ht="12.75">
      <c r="B48" s="8">
        <f t="shared" si="3"/>
        <v>243.33333333333331</v>
      </c>
      <c r="C48">
        <f t="shared" si="4"/>
        <v>7.999999999999999</v>
      </c>
      <c r="D48" s="7">
        <f t="shared" si="5"/>
        <v>0.6666666666666666</v>
      </c>
      <c r="E48" s="7">
        <f t="shared" si="6"/>
        <v>2149.4988991321875</v>
      </c>
      <c r="F48" s="8">
        <f t="shared" si="7"/>
        <v>1869.1294775062502</v>
      </c>
      <c r="G48" s="8">
        <f t="shared" si="0"/>
        <v>1302.000024250477</v>
      </c>
      <c r="H48" s="8">
        <f t="shared" si="1"/>
        <v>500</v>
      </c>
      <c r="I48" s="4">
        <f t="shared" si="8"/>
        <v>224805117.56681806</v>
      </c>
      <c r="J48" s="7">
        <f t="shared" si="2"/>
        <v>2.9249078210148207</v>
      </c>
      <c r="K48" s="8">
        <f t="shared" si="9"/>
        <v>3</v>
      </c>
      <c r="L48" s="4">
        <f t="shared" si="10"/>
        <v>20000000000</v>
      </c>
      <c r="M48" s="4">
        <f t="shared" si="11"/>
        <v>160000000000</v>
      </c>
      <c r="N48" s="7">
        <f t="shared" si="12"/>
        <v>2.666666666666667</v>
      </c>
      <c r="O48" s="7">
        <f t="shared" si="13"/>
        <v>2142.281314077814</v>
      </c>
    </row>
    <row r="49" spans="2:15" ht="12.75">
      <c r="B49" s="8">
        <f t="shared" si="3"/>
        <v>273.75</v>
      </c>
      <c r="C49">
        <f t="shared" si="4"/>
        <v>9</v>
      </c>
      <c r="D49" s="7">
        <f t="shared" si="5"/>
        <v>0.75</v>
      </c>
      <c r="E49" s="7">
        <f t="shared" si="6"/>
        <v>2142.281314077814</v>
      </c>
      <c r="F49" s="8">
        <f t="shared" si="7"/>
        <v>1862.8533165894037</v>
      </c>
      <c r="G49" s="8">
        <f t="shared" si="0"/>
        <v>1296.4487213868204</v>
      </c>
      <c r="H49" s="8">
        <f t="shared" si="1"/>
        <v>500</v>
      </c>
      <c r="I49" s="4">
        <f t="shared" si="8"/>
        <v>223680398.99282745</v>
      </c>
      <c r="J49" s="7">
        <f t="shared" si="2"/>
        <v>2.939614957484169</v>
      </c>
      <c r="K49" s="8">
        <f t="shared" si="9"/>
        <v>3</v>
      </c>
      <c r="L49" s="4">
        <f t="shared" si="10"/>
        <v>20000000000</v>
      </c>
      <c r="M49" s="4">
        <f t="shared" si="11"/>
        <v>180000000000</v>
      </c>
      <c r="N49" s="7">
        <f t="shared" si="12"/>
        <v>3</v>
      </c>
      <c r="O49" s="7">
        <f t="shared" si="13"/>
        <v>2135.0629427350873</v>
      </c>
    </row>
    <row r="50" spans="2:15" ht="12.75">
      <c r="B50" s="8">
        <f t="shared" si="3"/>
        <v>304.1666666666667</v>
      </c>
      <c r="C50">
        <f t="shared" si="4"/>
        <v>10</v>
      </c>
      <c r="D50" s="7">
        <f t="shared" si="5"/>
        <v>0.8333333333333334</v>
      </c>
      <c r="E50" s="7">
        <f t="shared" si="6"/>
        <v>2135.0629427350873</v>
      </c>
      <c r="F50" s="8">
        <f t="shared" si="7"/>
        <v>1856.5764719435542</v>
      </c>
      <c r="G50" s="8">
        <f t="shared" si="0"/>
        <v>1290.9024946334068</v>
      </c>
      <c r="H50" s="8">
        <f t="shared" si="1"/>
        <v>500</v>
      </c>
      <c r="I50" s="4">
        <f t="shared" si="8"/>
        <v>222555868.19045272</v>
      </c>
      <c r="J50" s="7">
        <f t="shared" si="2"/>
        <v>2.954468250698543</v>
      </c>
      <c r="K50" s="8">
        <f t="shared" si="9"/>
        <v>3</v>
      </c>
      <c r="L50" s="4">
        <f t="shared" si="10"/>
        <v>20000000000</v>
      </c>
      <c r="M50" s="4">
        <f t="shared" si="11"/>
        <v>200000000000</v>
      </c>
      <c r="N50" s="7">
        <f t="shared" si="12"/>
        <v>3.3333333333333335</v>
      </c>
      <c r="O50" s="7">
        <f t="shared" si="13"/>
        <v>2127.8437848469516</v>
      </c>
    </row>
    <row r="51" spans="2:15" ht="12.75">
      <c r="B51" s="8">
        <f t="shared" si="3"/>
        <v>334.58333333333337</v>
      </c>
      <c r="C51">
        <f t="shared" si="4"/>
        <v>11</v>
      </c>
      <c r="D51" s="7">
        <f t="shared" si="5"/>
        <v>0.9166666666666666</v>
      </c>
      <c r="E51" s="7">
        <f t="shared" si="6"/>
        <v>2127.8437848469516</v>
      </c>
      <c r="F51" s="8">
        <f t="shared" si="7"/>
        <v>1850.2989433451755</v>
      </c>
      <c r="G51" s="8">
        <f t="shared" si="0"/>
        <v>1285.361410184739</v>
      </c>
      <c r="H51" s="8">
        <f t="shared" si="1"/>
        <v>500</v>
      </c>
      <c r="I51" s="4">
        <f t="shared" si="8"/>
        <v>221431528.11902148</v>
      </c>
      <c r="J51" s="7">
        <f t="shared" si="2"/>
        <v>2.969469849938947</v>
      </c>
      <c r="K51" s="8">
        <f t="shared" si="9"/>
        <v>3</v>
      </c>
      <c r="L51" s="4">
        <f t="shared" si="10"/>
        <v>20000000000</v>
      </c>
      <c r="M51" s="4">
        <f t="shared" si="11"/>
        <v>220000000000</v>
      </c>
      <c r="N51" s="7">
        <f t="shared" si="12"/>
        <v>3.6666666666666665</v>
      </c>
      <c r="O51" s="7">
        <f t="shared" si="13"/>
        <v>2120.623840156266</v>
      </c>
    </row>
    <row r="52" spans="2:15" ht="12.75">
      <c r="B52" s="8">
        <f t="shared" si="3"/>
        <v>365.00000000000006</v>
      </c>
      <c r="C52">
        <f t="shared" si="4"/>
        <v>12.000000000000002</v>
      </c>
      <c r="D52" s="7">
        <f t="shared" si="5"/>
        <v>1.0000000000000002</v>
      </c>
      <c r="E52" s="7">
        <f t="shared" si="6"/>
        <v>2120.623840156266</v>
      </c>
      <c r="F52" s="8">
        <f t="shared" si="7"/>
        <v>1844.0207305706663</v>
      </c>
      <c r="G52" s="8">
        <f t="shared" si="0"/>
        <v>1279.8255352089727</v>
      </c>
      <c r="H52" s="8">
        <f t="shared" si="1"/>
        <v>500</v>
      </c>
      <c r="I52" s="4">
        <f t="shared" si="8"/>
        <v>220307381.77517998</v>
      </c>
      <c r="J52" s="7">
        <f t="shared" si="2"/>
        <v>2.9846219462875063</v>
      </c>
      <c r="K52" s="8">
        <f t="shared" si="9"/>
        <v>3</v>
      </c>
      <c r="L52" s="4">
        <f t="shared" si="10"/>
        <v>20000000000</v>
      </c>
      <c r="M52" s="4">
        <f t="shared" si="11"/>
        <v>240000000000</v>
      </c>
      <c r="N52" s="7">
        <f t="shared" si="12"/>
        <v>4</v>
      </c>
      <c r="O52" s="7">
        <f t="shared" si="13"/>
        <v>2113.4031084056987</v>
      </c>
    </row>
    <row r="53" spans="2:15" ht="12.75">
      <c r="B53" s="8">
        <f>B52+$B$36</f>
        <v>395.41666666666674</v>
      </c>
      <c r="C53">
        <f>B53/(365/12)</f>
        <v>13.000000000000002</v>
      </c>
      <c r="D53" s="7">
        <f>C53/12</f>
        <v>1.0833333333333335</v>
      </c>
      <c r="E53" s="7">
        <f t="shared" si="6"/>
        <v>2113.4031084056987</v>
      </c>
      <c r="F53" s="8">
        <f t="shared" si="7"/>
        <v>1837.7418333962598</v>
      </c>
      <c r="G53" s="8">
        <f t="shared" si="0"/>
        <v>1274.294937864495</v>
      </c>
      <c r="H53" s="8">
        <f t="shared" si="1"/>
        <v>500</v>
      </c>
      <c r="I53" s="4">
        <f t="shared" si="8"/>
        <v>219183432.19344616</v>
      </c>
      <c r="J53" s="7">
        <f t="shared" si="2"/>
        <v>2.999926773639616</v>
      </c>
      <c r="K53" s="8">
        <f t="shared" si="9"/>
        <v>3</v>
      </c>
      <c r="L53" s="4">
        <f t="shared" si="10"/>
        <v>20000000000</v>
      </c>
      <c r="M53" s="4">
        <f t="shared" si="11"/>
        <v>260000000000</v>
      </c>
      <c r="N53" s="7">
        <f t="shared" si="12"/>
        <v>4.333333333333334</v>
      </c>
      <c r="O53" s="7">
        <f t="shared" si="13"/>
        <v>2106.1815893377902</v>
      </c>
    </row>
    <row r="54" spans="2:15" ht="12.75">
      <c r="B54" s="8">
        <f aca="true" t="shared" si="14" ref="B54:B117">B53+$B$36</f>
        <v>425.8333333333334</v>
      </c>
      <c r="C54">
        <f>B54/(365/12)</f>
        <v>14.000000000000002</v>
      </c>
      <c r="D54" s="7">
        <f>C54/12</f>
        <v>1.1666666666666667</v>
      </c>
      <c r="E54" s="7">
        <f t="shared" si="6"/>
        <v>2106.1815893377902</v>
      </c>
      <c r="F54" s="8">
        <f t="shared" si="7"/>
        <v>1831.4622515980786</v>
      </c>
      <c r="G54" s="8">
        <f t="shared" si="0"/>
        <v>1268.769687316939</v>
      </c>
      <c r="H54" s="8">
        <f t="shared" si="1"/>
        <v>500</v>
      </c>
      <c r="I54" s="4">
        <f t="shared" si="8"/>
        <v>218059682.4467976</v>
      </c>
      <c r="J54" s="7">
        <f t="shared" si="2"/>
        <v>3.0153866097451014</v>
      </c>
      <c r="K54" s="8">
        <f t="shared" si="9"/>
        <v>4</v>
      </c>
      <c r="L54" s="4">
        <f t="shared" si="10"/>
        <v>20000000000</v>
      </c>
      <c r="M54" s="4">
        <f t="shared" si="11"/>
        <v>280000000000</v>
      </c>
      <c r="N54" s="7">
        <f t="shared" si="12"/>
        <v>4.666666666666667</v>
      </c>
      <c r="O54" s="7">
        <f t="shared" si="13"/>
        <v>2098.9592826949633</v>
      </c>
    </row>
    <row r="55" spans="2:15" ht="12.75">
      <c r="B55" s="8">
        <f t="shared" si="14"/>
        <v>456.2500000000001</v>
      </c>
      <c r="C55">
        <f>B55/(365/12)</f>
        <v>15.000000000000004</v>
      </c>
      <c r="D55" s="7">
        <f>C55/12</f>
        <v>1.2500000000000002</v>
      </c>
      <c r="E55" s="7">
        <f t="shared" si="6"/>
        <v>2098.9592826949633</v>
      </c>
      <c r="F55" s="8">
        <f t="shared" si="7"/>
        <v>1825.181984952142</v>
      </c>
      <c r="G55" s="8">
        <f t="shared" si="0"/>
        <v>1263.2498537564695</v>
      </c>
      <c r="H55" s="8">
        <f t="shared" si="1"/>
        <v>500</v>
      </c>
      <c r="I55" s="4">
        <f t="shared" si="8"/>
        <v>216936135.64726248</v>
      </c>
      <c r="J55" s="7">
        <f t="shared" si="2"/>
        <v>3.0310037772798313</v>
      </c>
      <c r="K55" s="8">
        <f t="shared" si="9"/>
        <v>4</v>
      </c>
      <c r="L55" s="4">
        <f t="shared" si="10"/>
        <v>20000000000</v>
      </c>
      <c r="M55" s="4">
        <f t="shared" si="11"/>
        <v>300000000000</v>
      </c>
      <c r="N55" s="7">
        <f t="shared" si="12"/>
        <v>5</v>
      </c>
      <c r="O55" s="7">
        <f t="shared" si="13"/>
        <v>2091.736188219482</v>
      </c>
    </row>
    <row r="56" spans="2:15" ht="12.75">
      <c r="B56" s="8">
        <f t="shared" si="14"/>
        <v>486.6666666666668</v>
      </c>
      <c r="C56">
        <f>B56/(365/12)</f>
        <v>16.000000000000004</v>
      </c>
      <c r="D56" s="7">
        <f>C56/12</f>
        <v>1.3333333333333337</v>
      </c>
      <c r="E56" s="7">
        <f t="shared" si="6"/>
        <v>2091.736188219482</v>
      </c>
      <c r="F56" s="8">
        <f t="shared" si="7"/>
        <v>1818.901033234332</v>
      </c>
      <c r="G56" s="8">
        <f t="shared" si="0"/>
        <v>1257.7355084153494</v>
      </c>
      <c r="H56" s="8">
        <f t="shared" si="1"/>
        <v>500</v>
      </c>
      <c r="I56" s="4">
        <f t="shared" si="8"/>
        <v>215812794.94651288</v>
      </c>
      <c r="J56" s="7">
        <f t="shared" si="2"/>
        <v>3.046780644948813</v>
      </c>
      <c r="K56" s="8">
        <f t="shared" si="9"/>
        <v>4</v>
      </c>
      <c r="L56" s="4">
        <f t="shared" si="10"/>
        <v>20000000000</v>
      </c>
      <c r="M56" s="4">
        <f t="shared" si="11"/>
        <v>320000000000</v>
      </c>
      <c r="N56" s="7">
        <f t="shared" si="12"/>
        <v>5.333333333333334</v>
      </c>
      <c r="O56" s="7">
        <f t="shared" si="13"/>
        <v>2084.512305653466</v>
      </c>
    </row>
    <row r="57" spans="2:15" ht="12.75">
      <c r="B57" s="8">
        <f t="shared" si="14"/>
        <v>517.0833333333335</v>
      </c>
      <c r="C57">
        <f>B57/(365/12)</f>
        <v>17.000000000000004</v>
      </c>
      <c r="D57" s="7">
        <f>C57/12</f>
        <v>1.416666666666667</v>
      </c>
      <c r="E57" s="7">
        <f t="shared" si="6"/>
        <v>2084.512305653466</v>
      </c>
      <c r="F57" s="8">
        <f t="shared" si="7"/>
        <v>1812.6193962204052</v>
      </c>
      <c r="G57" s="8">
        <f t="shared" si="0"/>
        <v>1252.2267235858706</v>
      </c>
      <c r="H57" s="8">
        <f t="shared" si="1"/>
        <v>500</v>
      </c>
      <c r="I57" s="4">
        <f t="shared" si="8"/>
        <v>214689663.53647774</v>
      </c>
      <c r="J57" s="7">
        <f t="shared" si="2"/>
        <v>3.0627196286216236</v>
      </c>
      <c r="K57" s="8">
        <f t="shared" si="9"/>
        <v>4</v>
      </c>
      <c r="L57" s="4">
        <f t="shared" si="10"/>
        <v>20000000000</v>
      </c>
      <c r="M57" s="4">
        <f t="shared" si="11"/>
        <v>340000000000</v>
      </c>
      <c r="N57" s="7">
        <f t="shared" si="12"/>
        <v>5.666666666666666</v>
      </c>
      <c r="O57" s="7">
        <f t="shared" si="13"/>
        <v>2077.2876347388897</v>
      </c>
    </row>
    <row r="58" spans="2:15" ht="12.75">
      <c r="B58" s="8">
        <f t="shared" si="14"/>
        <v>547.5000000000001</v>
      </c>
      <c r="C58">
        <f>B58/(365/12)</f>
        <v>18.000000000000004</v>
      </c>
      <c r="D58" s="7">
        <f>C58/12</f>
        <v>1.5000000000000002</v>
      </c>
      <c r="E58" s="7">
        <f t="shared" si="6"/>
        <v>2077.2876347388897</v>
      </c>
      <c r="F58" s="8">
        <f t="shared" si="7"/>
        <v>1806.337073685991</v>
      </c>
      <c r="G58" s="8">
        <f t="shared" si="0"/>
        <v>1246.723572638602</v>
      </c>
      <c r="H58" s="8">
        <f t="shared" si="1"/>
        <v>500</v>
      </c>
      <c r="I58" s="4">
        <f t="shared" si="8"/>
        <v>213566744.64996374</v>
      </c>
      <c r="J58" s="7">
        <f t="shared" si="2"/>
        <v>3.0788231925014458</v>
      </c>
      <c r="K58" s="8">
        <f t="shared" si="9"/>
        <v>4</v>
      </c>
      <c r="L58" s="4">
        <f t="shared" si="10"/>
        <v>20000000000</v>
      </c>
      <c r="M58" s="4">
        <f t="shared" si="11"/>
        <v>360000000000</v>
      </c>
      <c r="N58" s="7">
        <f t="shared" si="12"/>
        <v>6</v>
      </c>
      <c r="O58" s="7">
        <f t="shared" si="13"/>
        <v>2070.0621752176257</v>
      </c>
    </row>
    <row r="59" spans="2:15" ht="12.75">
      <c r="B59" s="8">
        <f t="shared" si="14"/>
        <v>577.9166666666667</v>
      </c>
      <c r="C59">
        <f>B59/(365/12)</f>
        <v>19</v>
      </c>
      <c r="D59" s="7">
        <f>C59/12</f>
        <v>1.5833333333333333</v>
      </c>
      <c r="E59" s="7">
        <f t="shared" si="6"/>
        <v>2070.0621752176257</v>
      </c>
      <c r="F59" s="8">
        <f t="shared" si="7"/>
        <v>1800.0540654066313</v>
      </c>
      <c r="G59" s="8">
        <f t="shared" si="0"/>
        <v>1241.2261300410082</v>
      </c>
      <c r="H59" s="8">
        <f t="shared" si="1"/>
        <v>500</v>
      </c>
      <c r="I59" s="4">
        <f t="shared" si="8"/>
        <v>212444041.56129536</v>
      </c>
      <c r="J59" s="7">
        <f t="shared" si="2"/>
        <v>3.0950938503287113</v>
      </c>
      <c r="K59" s="8">
        <f t="shared" si="9"/>
        <v>4</v>
      </c>
      <c r="L59" s="4">
        <f t="shared" si="10"/>
        <v>20000000000</v>
      </c>
      <c r="M59" s="4">
        <f t="shared" si="11"/>
        <v>380000000000</v>
      </c>
      <c r="N59" s="7">
        <f t="shared" si="12"/>
        <v>6.333333333333334</v>
      </c>
      <c r="O59" s="7">
        <f t="shared" si="13"/>
        <v>2062.835926831345</v>
      </c>
    </row>
    <row r="60" spans="2:15" ht="12.75">
      <c r="B60" s="8">
        <f t="shared" si="14"/>
        <v>608.3333333333334</v>
      </c>
      <c r="C60">
        <f>B60/(365/12)</f>
        <v>20</v>
      </c>
      <c r="D60" s="7">
        <f>C60/12</f>
        <v>1.6666666666666667</v>
      </c>
      <c r="E60" s="7">
        <f t="shared" si="6"/>
        <v>2062.835926831345</v>
      </c>
      <c r="F60" s="8">
        <f t="shared" si="7"/>
        <v>1793.7703711576917</v>
      </c>
      <c r="G60" s="8">
        <f t="shared" si="0"/>
        <v>1235.7344713762973</v>
      </c>
      <c r="H60" s="8">
        <f t="shared" si="1"/>
        <v>500</v>
      </c>
      <c r="I60" s="4">
        <f t="shared" si="8"/>
        <v>211321557.58694327</v>
      </c>
      <c r="J60" s="7">
        <f t="shared" si="2"/>
        <v>3.1115341666210057</v>
      </c>
      <c r="K60" s="8">
        <f t="shared" si="9"/>
        <v>4</v>
      </c>
      <c r="L60" s="4">
        <f t="shared" si="10"/>
        <v>20000000000</v>
      </c>
      <c r="M60" s="4">
        <f t="shared" si="11"/>
        <v>400000000000</v>
      </c>
      <c r="N60" s="7">
        <f t="shared" si="12"/>
        <v>6.666666666666667</v>
      </c>
      <c r="O60" s="7">
        <f t="shared" si="13"/>
        <v>2055.608889321646</v>
      </c>
    </row>
    <row r="61" spans="2:15" ht="12.75">
      <c r="B61" s="8">
        <f t="shared" si="14"/>
        <v>638.75</v>
      </c>
      <c r="C61">
        <f>B61/(365/12)</f>
        <v>21</v>
      </c>
      <c r="D61" s="7">
        <f>C61/12</f>
        <v>1.75</v>
      </c>
      <c r="E61" s="7">
        <f t="shared" si="6"/>
        <v>2055.608889321646</v>
      </c>
      <c r="F61" s="8">
        <f t="shared" si="7"/>
        <v>1787.485990714475</v>
      </c>
      <c r="G61" s="8">
        <f t="shared" si="0"/>
        <v>1230.2486733627907</v>
      </c>
      <c r="H61" s="8">
        <f t="shared" si="1"/>
        <v>500</v>
      </c>
      <c r="I61" s="4">
        <f t="shared" si="8"/>
        <v>210199296.08620027</v>
      </c>
      <c r="J61" s="7">
        <f t="shared" si="2"/>
        <v>3.1281467579496334</v>
      </c>
      <c r="K61" s="8">
        <f t="shared" si="9"/>
        <v>4</v>
      </c>
      <c r="L61" s="4">
        <f t="shared" si="10"/>
        <v>20000000000</v>
      </c>
      <c r="M61" s="4">
        <f t="shared" si="11"/>
        <v>420000000000</v>
      </c>
      <c r="N61" s="7">
        <f t="shared" si="12"/>
        <v>7.000000000000001</v>
      </c>
      <c r="O61" s="7">
        <f t="shared" si="13"/>
        <v>2048.3810624299235</v>
      </c>
    </row>
    <row r="62" spans="2:15" ht="12.75">
      <c r="B62" s="8">
        <f t="shared" si="14"/>
        <v>669.1666666666666</v>
      </c>
      <c r="C62">
        <f>B62/(365/12)</f>
        <v>21.999999999999996</v>
      </c>
      <c r="D62" s="7">
        <f>C62/12</f>
        <v>1.833333333333333</v>
      </c>
      <c r="E62" s="7">
        <f t="shared" si="6"/>
        <v>2048.3810624299235</v>
      </c>
      <c r="F62" s="8">
        <f t="shared" si="7"/>
        <v>1781.2009238521075</v>
      </c>
      <c r="G62" s="8">
        <f t="shared" si="0"/>
        <v>1224.768813873447</v>
      </c>
      <c r="H62" s="8">
        <f t="shared" si="1"/>
        <v>500</v>
      </c>
      <c r="I62" s="4">
        <f t="shared" si="8"/>
        <v>209077260.46182886</v>
      </c>
      <c r="J62" s="7">
        <f t="shared" si="2"/>
        <v>3.144934294255248</v>
      </c>
      <c r="K62" s="8">
        <f t="shared" si="9"/>
        <v>4</v>
      </c>
      <c r="L62" s="4">
        <f t="shared" si="10"/>
        <v>20000000000</v>
      </c>
      <c r="M62" s="4">
        <f t="shared" si="11"/>
        <v>440000000000</v>
      </c>
      <c r="N62" s="7">
        <f t="shared" si="12"/>
        <v>7.333333333333333</v>
      </c>
      <c r="O62" s="7">
        <f t="shared" si="13"/>
        <v>2041.1524458974566</v>
      </c>
    </row>
    <row r="63" spans="2:15" ht="12.75">
      <c r="B63" s="8">
        <f t="shared" si="14"/>
        <v>699.5833333333333</v>
      </c>
      <c r="C63">
        <f>B63/(365/12)</f>
        <v>22.999999999999996</v>
      </c>
      <c r="D63" s="7">
        <f>C63/12</f>
        <v>1.9166666666666663</v>
      </c>
      <c r="E63" s="7">
        <f t="shared" si="6"/>
        <v>2041.1524458974566</v>
      </c>
      <c r="F63" s="8">
        <f t="shared" si="7"/>
        <v>1774.9151703456146</v>
      </c>
      <c r="G63" s="8">
        <f t="shared" si="0"/>
        <v>1219.2949719559094</v>
      </c>
      <c r="H63" s="8">
        <f t="shared" si="1"/>
        <v>500</v>
      </c>
      <c r="I63" s="4">
        <f t="shared" si="8"/>
        <v>207955454.16075504</v>
      </c>
      <c r="J63" s="7">
        <f t="shared" si="2"/>
        <v>3.161899500202823</v>
      </c>
      <c r="K63" s="8">
        <f t="shared" si="9"/>
        <v>4</v>
      </c>
      <c r="L63" s="4">
        <f t="shared" si="10"/>
        <v>20000000000</v>
      </c>
      <c r="M63" s="4">
        <f t="shared" si="11"/>
        <v>460000000000</v>
      </c>
      <c r="N63" s="7">
        <f t="shared" si="12"/>
        <v>7.666666666666666</v>
      </c>
      <c r="O63" s="7">
        <f t="shared" si="13"/>
        <v>2033.9230394653948</v>
      </c>
    </row>
    <row r="64" spans="2:15" ht="12.75">
      <c r="B64" s="8">
        <f t="shared" si="14"/>
        <v>729.9999999999999</v>
      </c>
      <c r="C64">
        <f>B64/(365/12)</f>
        <v>23.999999999999996</v>
      </c>
      <c r="D64" s="7">
        <f>C64/12</f>
        <v>1.9999999999999998</v>
      </c>
      <c r="E64" s="7">
        <f t="shared" si="6"/>
        <v>2033.9230394653948</v>
      </c>
      <c r="F64" s="8">
        <f t="shared" si="7"/>
        <v>1768.6287299699086</v>
      </c>
      <c r="G64" s="8">
        <f t="shared" si="0"/>
        <v>1213.8272278528373</v>
      </c>
      <c r="H64" s="8">
        <f t="shared" si="1"/>
        <v>500</v>
      </c>
      <c r="I64" s="4">
        <f t="shared" si="8"/>
        <v>206833880.67475852</v>
      </c>
      <c r="J64" s="7">
        <f t="shared" si="2"/>
        <v>3.1790451565780935</v>
      </c>
      <c r="K64" s="8">
        <f t="shared" si="9"/>
        <v>4</v>
      </c>
      <c r="L64" s="4">
        <f t="shared" si="10"/>
        <v>20000000000</v>
      </c>
      <c r="M64" s="4">
        <f t="shared" si="11"/>
        <v>480000000000</v>
      </c>
      <c r="N64" s="7">
        <f t="shared" si="12"/>
        <v>8</v>
      </c>
      <c r="O64" s="7">
        <f t="shared" si="13"/>
        <v>2026.6928428747278</v>
      </c>
    </row>
    <row r="65" spans="2:15" ht="12.75">
      <c r="B65" s="8">
        <f t="shared" si="14"/>
        <v>760.4166666666665</v>
      </c>
      <c r="C65">
        <f>B65/(365/12)</f>
        <v>24.999999999999993</v>
      </c>
      <c r="D65" s="7">
        <f>C65/12</f>
        <v>2.0833333333333326</v>
      </c>
      <c r="E65" s="7">
        <f t="shared" si="6"/>
        <v>2026.6928428747278</v>
      </c>
      <c r="F65" s="8">
        <f t="shared" si="7"/>
        <v>1762.3416024997634</v>
      </c>
      <c r="G65" s="8">
        <f t="shared" si="0"/>
        <v>1208.365663022601</v>
      </c>
      <c r="H65" s="8">
        <f t="shared" si="1"/>
        <v>500</v>
      </c>
      <c r="I65" s="4">
        <f t="shared" si="8"/>
        <v>205712543.541173</v>
      </c>
      <c r="J65" s="7">
        <f t="shared" si="2"/>
        <v>3.196374101726753</v>
      </c>
      <c r="K65" s="8">
        <f t="shared" si="9"/>
        <v>4</v>
      </c>
      <c r="L65" s="4">
        <f t="shared" si="10"/>
        <v>20000000000</v>
      </c>
      <c r="M65" s="4">
        <f t="shared" si="11"/>
        <v>500000000000</v>
      </c>
      <c r="N65" s="7">
        <f t="shared" si="12"/>
        <v>8.333333333333332</v>
      </c>
      <c r="O65" s="7">
        <f t="shared" si="13"/>
        <v>2019.461855866315</v>
      </c>
    </row>
    <row r="66" spans="2:15" ht="12.75">
      <c r="B66" s="8">
        <f t="shared" si="14"/>
        <v>790.8333333333331</v>
      </c>
      <c r="C66">
        <f>B66/(365/12)</f>
        <v>25.999999999999993</v>
      </c>
      <c r="D66" s="7">
        <f>C66/12</f>
        <v>2.166666666666666</v>
      </c>
      <c r="E66" s="7">
        <f t="shared" si="6"/>
        <v>2019.461855866315</v>
      </c>
      <c r="F66" s="8">
        <f t="shared" si="7"/>
        <v>1756.0537877098393</v>
      </c>
      <c r="G66" s="8">
        <f t="shared" si="0"/>
        <v>1202.91036016039</v>
      </c>
      <c r="H66" s="8">
        <f t="shared" si="1"/>
        <v>500</v>
      </c>
      <c r="I66" s="4">
        <f t="shared" si="8"/>
        <v>204591446.3436093</v>
      </c>
      <c r="J66" s="7">
        <f t="shared" si="2"/>
        <v>3.21388923303773</v>
      </c>
      <c r="K66" s="8">
        <f t="shared" si="9"/>
        <v>4</v>
      </c>
      <c r="L66" s="4">
        <f t="shared" si="10"/>
        <v>20000000000</v>
      </c>
      <c r="M66" s="4">
        <f t="shared" si="11"/>
        <v>520000000000</v>
      </c>
      <c r="N66" s="7">
        <f t="shared" si="12"/>
        <v>8.666666666666668</v>
      </c>
      <c r="O66" s="7">
        <f t="shared" si="13"/>
        <v>2012.2300781808713</v>
      </c>
    </row>
    <row r="67" spans="2:15" ht="12.75">
      <c r="B67" s="8">
        <f t="shared" si="14"/>
        <v>821.2499999999998</v>
      </c>
      <c r="C67">
        <f>B67/(365/12)</f>
        <v>26.999999999999993</v>
      </c>
      <c r="D67" s="7">
        <f>C67/12</f>
        <v>2.2499999999999996</v>
      </c>
      <c r="E67" s="7">
        <f t="shared" si="6"/>
        <v>2012.2300781808713</v>
      </c>
      <c r="F67" s="8">
        <f t="shared" si="7"/>
        <v>1749.7652853746708</v>
      </c>
      <c r="G67" s="8">
        <f t="shared" si="0"/>
        <v>1197.4614032196746</v>
      </c>
      <c r="H67" s="8">
        <f t="shared" si="1"/>
        <v>500</v>
      </c>
      <c r="I67" s="4">
        <f t="shared" si="8"/>
        <v>203470592.7126839</v>
      </c>
      <c r="J67" s="7">
        <f t="shared" si="2"/>
        <v>3.2315935084724074</v>
      </c>
      <c r="K67" s="8">
        <f t="shared" si="9"/>
        <v>4</v>
      </c>
      <c r="L67" s="4">
        <f t="shared" si="10"/>
        <v>20000000000</v>
      </c>
      <c r="M67" s="4">
        <f t="shared" si="11"/>
        <v>540000000000</v>
      </c>
      <c r="N67" s="7">
        <f t="shared" si="12"/>
        <v>9</v>
      </c>
      <c r="O67" s="7">
        <f t="shared" si="13"/>
        <v>2004.997509558966</v>
      </c>
    </row>
    <row r="68" spans="2:15" ht="12.75">
      <c r="B68" s="8">
        <f t="shared" si="14"/>
        <v>851.6666666666664</v>
      </c>
      <c r="C68">
        <f>B68/(365/12)</f>
        <v>27.99999999999999</v>
      </c>
      <c r="D68" s="7">
        <f>C68/12</f>
        <v>2.3333333333333326</v>
      </c>
      <c r="E68" s="7">
        <f t="shared" si="6"/>
        <v>2004.997509558966</v>
      </c>
      <c r="F68" s="8">
        <f t="shared" si="7"/>
        <v>1743.476095268666</v>
      </c>
      <c r="G68" s="8">
        <f t="shared" si="0"/>
        <v>1192.0188774340616</v>
      </c>
      <c r="H68" s="8">
        <f t="shared" si="1"/>
        <v>500</v>
      </c>
      <c r="I68" s="4">
        <f t="shared" si="8"/>
        <v>202349986.3267643</v>
      </c>
      <c r="J68" s="7">
        <f t="shared" si="2"/>
        <v>3.2494899481412625</v>
      </c>
      <c r="K68" s="8">
        <f t="shared" si="9"/>
        <v>4</v>
      </c>
      <c r="L68" s="4">
        <f t="shared" si="10"/>
        <v>20000000000</v>
      </c>
      <c r="M68" s="4">
        <f t="shared" si="11"/>
        <v>560000000000</v>
      </c>
      <c r="N68" s="7">
        <f t="shared" si="12"/>
        <v>9.333333333333334</v>
      </c>
      <c r="O68" s="7">
        <f t="shared" si="13"/>
        <v>1997.764149741039</v>
      </c>
    </row>
    <row r="69" spans="2:15" ht="12.75">
      <c r="B69" s="8">
        <f t="shared" si="14"/>
        <v>882.083333333333</v>
      </c>
      <c r="C69">
        <f>B69/(365/12)</f>
        <v>28.99999999999999</v>
      </c>
      <c r="D69" s="7">
        <f>C69/12</f>
        <v>2.4166666666666656</v>
      </c>
      <c r="E69" s="7">
        <f t="shared" si="6"/>
        <v>1997.764149741039</v>
      </c>
      <c r="F69" s="8">
        <f t="shared" si="7"/>
        <v>1737.1862171661212</v>
      </c>
      <c r="G69" s="8">
        <f t="shared" si="0"/>
        <v>1186.582869339559</v>
      </c>
      <c r="H69" s="8">
        <f t="shared" si="1"/>
        <v>500</v>
      </c>
      <c r="I69" s="4">
        <f t="shared" si="8"/>
        <v>201229630.91272965</v>
      </c>
      <c r="J69" s="7">
        <f t="shared" si="2"/>
        <v>3.2675816359296777</v>
      </c>
      <c r="K69" s="8">
        <f t="shared" si="9"/>
        <v>4</v>
      </c>
      <c r="L69" s="4">
        <f t="shared" si="10"/>
        <v>20000000000</v>
      </c>
      <c r="M69" s="4">
        <f t="shared" si="11"/>
        <v>580000000000</v>
      </c>
      <c r="N69" s="7">
        <f t="shared" si="12"/>
        <v>9.666666666666666</v>
      </c>
      <c r="O69" s="7">
        <f t="shared" si="13"/>
        <v>1990.5299984673563</v>
      </c>
    </row>
    <row r="70" spans="2:15" ht="12.75">
      <c r="B70" s="8">
        <f t="shared" si="14"/>
        <v>912.4999999999997</v>
      </c>
      <c r="C70">
        <f>B70/(365/12)</f>
        <v>29.99999999999999</v>
      </c>
      <c r="D70" s="7">
        <f>C70/12</f>
        <v>2.499999999999999</v>
      </c>
      <c r="E70" s="7">
        <f t="shared" si="6"/>
        <v>1990.5299984673563</v>
      </c>
      <c r="F70" s="8">
        <f t="shared" si="7"/>
        <v>1730.8956508411795</v>
      </c>
      <c r="G70" s="8">
        <f t="shared" si="0"/>
        <v>1181.1534667971882</v>
      </c>
      <c r="H70" s="8">
        <f t="shared" si="1"/>
        <v>500</v>
      </c>
      <c r="I70" s="4">
        <f t="shared" si="8"/>
        <v>200109530.2467367</v>
      </c>
      <c r="J70" s="7">
        <f t="shared" si="2"/>
        <v>3.285871721174885</v>
      </c>
      <c r="K70" s="8">
        <f t="shared" si="9"/>
        <v>4</v>
      </c>
      <c r="L70" s="4">
        <f t="shared" si="10"/>
        <v>20000000000</v>
      </c>
      <c r="M70" s="4">
        <f t="shared" si="11"/>
        <v>600000000000</v>
      </c>
      <c r="N70" s="7">
        <f t="shared" si="12"/>
        <v>10</v>
      </c>
      <c r="O70" s="7">
        <f t="shared" si="13"/>
        <v>1983.2950554780818</v>
      </c>
    </row>
    <row r="71" spans="2:15" ht="12.75">
      <c r="B71" s="8">
        <f t="shared" si="14"/>
        <v>942.9166666666663</v>
      </c>
      <c r="C71">
        <f>B71/(365/12)</f>
        <v>30.999999999999986</v>
      </c>
      <c r="D71" s="7">
        <f>C71/12</f>
        <v>2.583333333333332</v>
      </c>
      <c r="E71" s="7">
        <f t="shared" si="6"/>
        <v>1983.2950554780818</v>
      </c>
      <c r="F71" s="8">
        <f t="shared" si="7"/>
        <v>1724.6043960678974</v>
      </c>
      <c r="G71" s="8">
        <f t="shared" si="0"/>
        <v>1175.7307590160988</v>
      </c>
      <c r="H71" s="8">
        <f t="shared" si="1"/>
        <v>500</v>
      </c>
      <c r="I71" s="4">
        <f t="shared" si="8"/>
        <v>198989688.15501818</v>
      </c>
      <c r="J71" s="7">
        <f t="shared" si="2"/>
        <v>3.304363420395463</v>
      </c>
      <c r="K71" s="8">
        <f t="shared" si="9"/>
        <v>4</v>
      </c>
      <c r="L71" s="4">
        <f t="shared" si="10"/>
        <v>20000000000</v>
      </c>
      <c r="M71" s="4">
        <f t="shared" si="11"/>
        <v>620000000000</v>
      </c>
      <c r="N71" s="7">
        <f t="shared" si="12"/>
        <v>10.333333333333334</v>
      </c>
      <c r="O71" s="7">
        <f t="shared" si="13"/>
        <v>1976.0593205132207</v>
      </c>
    </row>
    <row r="72" spans="2:15" ht="12.75">
      <c r="B72" s="8">
        <f t="shared" si="14"/>
        <v>973.3333333333329</v>
      </c>
      <c r="C72">
        <f>B72/(365/12)</f>
        <v>31.999999999999986</v>
      </c>
      <c r="D72" s="7">
        <f>C72/12</f>
        <v>2.6666666666666656</v>
      </c>
      <c r="E72" s="7">
        <f t="shared" si="6"/>
        <v>1976.0593205132207</v>
      </c>
      <c r="F72" s="8">
        <f t="shared" si="7"/>
        <v>1718.312452620192</v>
      </c>
      <c r="G72" s="8">
        <f t="shared" si="0"/>
        <v>1170.3148365769853</v>
      </c>
      <c r="H72" s="8">
        <f t="shared" si="1"/>
        <v>500</v>
      </c>
      <c r="I72" s="4">
        <f t="shared" si="8"/>
        <v>197870108.51467547</v>
      </c>
      <c r="J72" s="7">
        <f t="shared" si="2"/>
        <v>3.3230600190759736</v>
      </c>
      <c r="K72" s="8">
        <f t="shared" si="9"/>
        <v>4</v>
      </c>
      <c r="L72" s="4">
        <f t="shared" si="10"/>
        <v>20000000000</v>
      </c>
      <c r="M72" s="4">
        <f t="shared" si="11"/>
        <v>640000000000</v>
      </c>
      <c r="N72" s="7">
        <f t="shared" si="12"/>
        <v>10.666666666666668</v>
      </c>
      <c r="O72" s="7">
        <f t="shared" si="13"/>
        <v>1968.8227933126188</v>
      </c>
    </row>
    <row r="73" spans="2:15" ht="12.75">
      <c r="B73" s="8">
        <f t="shared" si="14"/>
        <v>1003.7499999999995</v>
      </c>
      <c r="C73">
        <f>B73/(365/12)</f>
        <v>32.999999999999986</v>
      </c>
      <c r="D73" s="7">
        <f>C73/12</f>
        <v>2.7499999999999987</v>
      </c>
      <c r="E73" s="7">
        <f t="shared" si="6"/>
        <v>1968.8227933126188</v>
      </c>
      <c r="F73" s="8">
        <f t="shared" si="7"/>
        <v>1712.0198202718425</v>
      </c>
      <c r="G73" s="8">
        <f t="shared" si="0"/>
        <v>1164.9057914559735</v>
      </c>
      <c r="H73" s="8">
        <f t="shared" si="1"/>
        <v>500</v>
      </c>
      <c r="I73" s="4">
        <f t="shared" si="8"/>
        <v>196750795.25449547</v>
      </c>
      <c r="J73" s="7">
        <f t="shared" si="2"/>
        <v>3.3419648735082745</v>
      </c>
      <c r="K73" s="8">
        <f t="shared" si="9"/>
        <v>4</v>
      </c>
      <c r="L73" s="4">
        <f t="shared" si="10"/>
        <v>20000000000</v>
      </c>
      <c r="M73" s="4">
        <f t="shared" si="11"/>
        <v>660000000000</v>
      </c>
      <c r="N73" s="7">
        <f t="shared" si="12"/>
        <v>11</v>
      </c>
      <c r="O73" s="7">
        <f t="shared" si="13"/>
        <v>1961.5854736160206</v>
      </c>
    </row>
    <row r="74" spans="2:15" ht="12.75">
      <c r="B74" s="8">
        <f t="shared" si="14"/>
        <v>1034.1666666666663</v>
      </c>
      <c r="C74">
        <f>B74/(365/12)</f>
        <v>33.999999999999986</v>
      </c>
      <c r="D74" s="7">
        <f>C74/12</f>
        <v>2.833333333333332</v>
      </c>
      <c r="E74" s="7">
        <f t="shared" si="6"/>
        <v>1961.5854736160206</v>
      </c>
      <c r="F74" s="8">
        <f t="shared" si="7"/>
        <v>1705.7264987965398</v>
      </c>
      <c r="G74" s="8">
        <f t="shared" si="0"/>
        <v>1159.5037170489675</v>
      </c>
      <c r="H74" s="8">
        <f t="shared" si="1"/>
        <v>500</v>
      </c>
      <c r="I74" s="4">
        <f t="shared" si="8"/>
        <v>195631752.35579127</v>
      </c>
      <c r="J74" s="7">
        <f t="shared" si="2"/>
        <v>3.361081412691632</v>
      </c>
      <c r="K74" s="8">
        <f t="shared" si="9"/>
        <v>4</v>
      </c>
      <c r="L74" s="4">
        <f t="shared" si="10"/>
        <v>20000000000</v>
      </c>
      <c r="M74" s="4">
        <f t="shared" si="11"/>
        <v>680000000000</v>
      </c>
      <c r="N74" s="7">
        <f t="shared" si="12"/>
        <v>11.333333333333332</v>
      </c>
      <c r="O74" s="7">
        <f t="shared" si="13"/>
        <v>1954.3473611629677</v>
      </c>
    </row>
    <row r="75" spans="2:15" ht="12.75">
      <c r="B75" s="8">
        <f t="shared" si="14"/>
        <v>1064.583333333333</v>
      </c>
      <c r="C75">
        <f>B75/(365/12)</f>
        <v>34.999999999999986</v>
      </c>
      <c r="D75" s="7">
        <f>C75/12</f>
        <v>2.9166666666666656</v>
      </c>
      <c r="E75" s="7">
        <f t="shared" si="6"/>
        <v>1954.3473611629677</v>
      </c>
      <c r="F75" s="8">
        <f t="shared" si="7"/>
        <v>1699.4324879677981</v>
      </c>
      <c r="G75" s="8">
        <f t="shared" si="0"/>
        <v>1154.108708196305</v>
      </c>
      <c r="H75" s="8">
        <f t="shared" si="1"/>
        <v>500</v>
      </c>
      <c r="I75" s="4">
        <f t="shared" si="8"/>
        <v>194512983.8532345</v>
      </c>
      <c r="J75" s="7">
        <f t="shared" si="2"/>
        <v>3.3804131402943796</v>
      </c>
      <c r="K75" s="8">
        <f t="shared" si="9"/>
        <v>4</v>
      </c>
      <c r="L75" s="4">
        <f t="shared" si="10"/>
        <v>20000000000</v>
      </c>
      <c r="M75" s="4">
        <f t="shared" si="11"/>
        <v>700000000000</v>
      </c>
      <c r="N75" s="7">
        <f t="shared" si="12"/>
        <v>11.666666666666666</v>
      </c>
      <c r="O75" s="7">
        <f t="shared" si="13"/>
        <v>1947.108455692915</v>
      </c>
    </row>
    <row r="76" spans="2:15" ht="12.75">
      <c r="B76" s="8">
        <f t="shared" si="14"/>
        <v>1094.9999999999998</v>
      </c>
      <c r="C76">
        <f>B76/(365/12)</f>
        <v>35.99999999999999</v>
      </c>
      <c r="D76" s="7">
        <f>C76/12</f>
        <v>2.9999999999999996</v>
      </c>
      <c r="E76" s="7">
        <f t="shared" si="6"/>
        <v>1947.108455692915</v>
      </c>
      <c r="F76" s="8">
        <f t="shared" si="7"/>
        <v>1693.1377875590565</v>
      </c>
      <c r="G76" s="8">
        <f t="shared" si="0"/>
        <v>1148.7208612080153</v>
      </c>
      <c r="H76" s="8">
        <f t="shared" si="1"/>
        <v>500</v>
      </c>
      <c r="I76" s="4">
        <f t="shared" si="8"/>
        <v>193394493.83573654</v>
      </c>
      <c r="J76" s="7">
        <f t="shared" si="2"/>
        <v>3.3999636366784682</v>
      </c>
      <c r="K76" s="8">
        <f t="shared" si="9"/>
        <v>4</v>
      </c>
      <c r="L76" s="4">
        <f t="shared" si="10"/>
        <v>20000000000</v>
      </c>
      <c r="M76" s="4">
        <f t="shared" si="11"/>
        <v>720000000000</v>
      </c>
      <c r="N76" s="7">
        <f t="shared" si="12"/>
        <v>12</v>
      </c>
      <c r="O76" s="7">
        <f t="shared" si="13"/>
        <v>1939.8687569451577</v>
      </c>
    </row>
    <row r="77" spans="2:15" ht="12.75">
      <c r="B77" s="8">
        <f t="shared" si="14"/>
        <v>1125.4166666666665</v>
      </c>
      <c r="C77">
        <f>B77/(365/12)</f>
        <v>36.99999999999999</v>
      </c>
      <c r="D77" s="7">
        <f>C77/12</f>
        <v>3.0833333333333326</v>
      </c>
      <c r="E77" s="7">
        <f t="shared" si="6"/>
        <v>1939.8687569451577</v>
      </c>
      <c r="F77" s="8">
        <f t="shared" si="7"/>
        <v>1686.8423973436154</v>
      </c>
      <c r="G77" s="8">
        <f t="shared" si="0"/>
        <v>1143.3402738893692</v>
      </c>
      <c r="H77" s="8">
        <f t="shared" si="1"/>
        <v>500</v>
      </c>
      <c r="I77" s="4">
        <f t="shared" si="8"/>
        <v>192276286.44731724</v>
      </c>
      <c r="J77" s="7">
        <f t="shared" si="2"/>
        <v>3.419736560990341</v>
      </c>
      <c r="K77" s="8">
        <f t="shared" si="9"/>
        <v>4</v>
      </c>
      <c r="L77" s="4">
        <f t="shared" si="10"/>
        <v>20000000000</v>
      </c>
      <c r="M77" s="4">
        <f t="shared" si="11"/>
        <v>740000000000</v>
      </c>
      <c r="N77" s="7">
        <f t="shared" si="12"/>
        <v>12.333333333333334</v>
      </c>
      <c r="O77" s="7">
        <f t="shared" si="13"/>
        <v>1932.6282646588324</v>
      </c>
    </row>
    <row r="78" spans="2:15" ht="12.75">
      <c r="B78" s="8">
        <f t="shared" si="14"/>
        <v>1155.8333333333333</v>
      </c>
      <c r="C78">
        <f>B78/(365/12)</f>
        <v>37.99999999999999</v>
      </c>
      <c r="D78" s="7">
        <f>C78/12</f>
        <v>3.166666666666666</v>
      </c>
      <c r="E78" s="7">
        <f t="shared" si="6"/>
        <v>1932.6282646588324</v>
      </c>
      <c r="F78" s="8">
        <f t="shared" si="7"/>
        <v>1680.546317094637</v>
      </c>
      <c r="G78" s="8">
        <f t="shared" si="0"/>
        <v>1137.9670455669338</v>
      </c>
      <c r="H78" s="8">
        <f t="shared" si="1"/>
        <v>500</v>
      </c>
      <c r="I78" s="4">
        <f t="shared" si="8"/>
        <v>191158365.88800156</v>
      </c>
      <c r="J78" s="7">
        <f t="shared" si="2"/>
        <v>3.4397356533199672</v>
      </c>
      <c r="K78" s="8">
        <f t="shared" si="9"/>
        <v>4</v>
      </c>
      <c r="L78" s="4">
        <f t="shared" si="10"/>
        <v>20000000000</v>
      </c>
      <c r="M78" s="4">
        <f t="shared" si="11"/>
        <v>760000000000</v>
      </c>
      <c r="N78" s="7">
        <f t="shared" si="12"/>
        <v>12.666666666666668</v>
      </c>
      <c r="O78" s="7">
        <f t="shared" si="13"/>
        <v>1925.3869785729446</v>
      </c>
    </row>
    <row r="79" spans="2:15" ht="12.75">
      <c r="B79" s="8">
        <f t="shared" si="14"/>
        <v>1186.25</v>
      </c>
      <c r="C79">
        <f>B79/(365/12)</f>
        <v>39</v>
      </c>
      <c r="D79" s="7">
        <f>C79/12</f>
        <v>3.25</v>
      </c>
      <c r="E79" s="7">
        <f t="shared" si="6"/>
        <v>1925.3869785729446</v>
      </c>
      <c r="F79" s="8">
        <f t="shared" si="7"/>
        <v>1674.2495465851694</v>
      </c>
      <c r="G79" s="8">
        <f t="shared" si="0"/>
        <v>1132.6012771150968</v>
      </c>
      <c r="H79" s="8">
        <f t="shared" si="1"/>
        <v>500</v>
      </c>
      <c r="I79" s="4">
        <f t="shared" si="8"/>
        <v>190040736.4147371</v>
      </c>
      <c r="J79" s="7">
        <f t="shared" si="2"/>
        <v>3.4599647369307527</v>
      </c>
      <c r="K79" s="8">
        <f t="shared" si="9"/>
        <v>4</v>
      </c>
      <c r="L79" s="4">
        <f t="shared" si="10"/>
        <v>20000000000</v>
      </c>
      <c r="M79" s="4">
        <f t="shared" si="11"/>
        <v>780000000000</v>
      </c>
      <c r="N79" s="7">
        <f t="shared" si="12"/>
        <v>13</v>
      </c>
      <c r="O79" s="7">
        <f t="shared" si="13"/>
        <v>1918.1448984263702</v>
      </c>
    </row>
    <row r="80" spans="2:15" ht="12.75">
      <c r="B80" s="8">
        <f t="shared" si="14"/>
        <v>1216.6666666666667</v>
      </c>
      <c r="C80">
        <f>B80/(365/12)</f>
        <v>40</v>
      </c>
      <c r="D80" s="7">
        <f>C80/12</f>
        <v>3.3333333333333335</v>
      </c>
      <c r="E80" s="7">
        <f t="shared" si="6"/>
        <v>1918.1448984263702</v>
      </c>
      <c r="F80" s="8">
        <f t="shared" si="7"/>
        <v>1667.952085588148</v>
      </c>
      <c r="G80" s="8">
        <f t="shared" si="0"/>
        <v>1127.2430709830282</v>
      </c>
      <c r="H80" s="8">
        <f t="shared" si="1"/>
        <v>500</v>
      </c>
      <c r="I80" s="4">
        <f t="shared" si="8"/>
        <v>188923402.34232557</v>
      </c>
      <c r="J80" s="7">
        <f t="shared" si="2"/>
        <v>3.480427720563189</v>
      </c>
      <c r="K80" s="8">
        <f t="shared" si="9"/>
        <v>4</v>
      </c>
      <c r="L80" s="4">
        <f t="shared" si="10"/>
        <v>20000000000</v>
      </c>
      <c r="M80" s="4">
        <f t="shared" si="11"/>
        <v>800000000000</v>
      </c>
      <c r="N80" s="7">
        <f t="shared" si="12"/>
        <v>13.333333333333334</v>
      </c>
      <c r="O80" s="7">
        <f t="shared" si="13"/>
        <v>1910.9020239578108</v>
      </c>
    </row>
    <row r="81" spans="2:15" ht="12.75">
      <c r="B81" s="8">
        <f t="shared" si="14"/>
        <v>1247.0833333333335</v>
      </c>
      <c r="C81">
        <f>B81/(365/12)</f>
        <v>41</v>
      </c>
      <c r="D81" s="7">
        <f>C81/12</f>
        <v>3.4166666666666665</v>
      </c>
      <c r="E81" s="7">
        <f t="shared" si="6"/>
        <v>1910.9020239578108</v>
      </c>
      <c r="F81" s="8">
        <f t="shared" si="7"/>
        <v>1661.6539338763573</v>
      </c>
      <c r="G81" s="8">
        <f t="shared" si="0"/>
        <v>1121.8925312220688</v>
      </c>
      <c r="H81" s="8">
        <f t="shared" si="1"/>
        <v>500</v>
      </c>
      <c r="I81" s="4">
        <f t="shared" si="8"/>
        <v>187806368.04436412</v>
      </c>
      <c r="J81" s="7">
        <f t="shared" si="2"/>
        <v>3.5011286008151647</v>
      </c>
      <c r="K81" s="8">
        <f t="shared" si="9"/>
        <v>4</v>
      </c>
      <c r="L81" s="4">
        <f t="shared" si="10"/>
        <v>20000000000</v>
      </c>
      <c r="M81" s="4">
        <f t="shared" si="11"/>
        <v>820000000000</v>
      </c>
      <c r="N81" s="7">
        <f t="shared" si="12"/>
        <v>13.666666666666666</v>
      </c>
      <c r="O81" s="7">
        <f t="shared" si="13"/>
        <v>1903.6583549058523</v>
      </c>
    </row>
    <row r="82" spans="2:15" ht="12.75">
      <c r="B82" s="8">
        <f t="shared" si="14"/>
        <v>1277.5000000000002</v>
      </c>
      <c r="C82">
        <f>B82/(365/12)</f>
        <v>42.00000000000001</v>
      </c>
      <c r="D82" s="7">
        <f>C82/12</f>
        <v>3.5000000000000004</v>
      </c>
      <c r="E82" s="7">
        <f t="shared" si="6"/>
        <v>1903.6583549058523</v>
      </c>
      <c r="F82" s="8">
        <f t="shared" si="7"/>
        <v>1655.3550912224805</v>
      </c>
      <c r="G82" s="8">
        <f t="shared" si="0"/>
        <v>1116.5497635136635</v>
      </c>
      <c r="H82" s="8">
        <f t="shared" si="1"/>
        <v>500</v>
      </c>
      <c r="I82" s="4">
        <f t="shared" si="8"/>
        <v>186689637.9542211</v>
      </c>
      <c r="J82" s="7">
        <f t="shared" si="2"/>
        <v>3.5220714646014737</v>
      </c>
      <c r="K82" s="8">
        <f t="shared" si="9"/>
        <v>4</v>
      </c>
      <c r="L82" s="4">
        <f t="shared" si="10"/>
        <v>20000000000</v>
      </c>
      <c r="M82" s="4">
        <f t="shared" si="11"/>
        <v>840000000000</v>
      </c>
      <c r="N82" s="7">
        <f t="shared" si="12"/>
        <v>14.000000000000002</v>
      </c>
      <c r="O82" s="7">
        <f t="shared" si="13"/>
        <v>1896.4138910089212</v>
      </c>
    </row>
    <row r="83" spans="2:15" ht="12.75">
      <c r="B83" s="8">
        <f t="shared" si="14"/>
        <v>1307.916666666667</v>
      </c>
      <c r="C83">
        <f>B83/(365/12)</f>
        <v>43.00000000000001</v>
      </c>
      <c r="D83" s="7">
        <f>C83/12</f>
        <v>3.583333333333334</v>
      </c>
      <c r="E83" s="7">
        <f t="shared" si="6"/>
        <v>1896.4138910089212</v>
      </c>
      <c r="F83" s="8">
        <f t="shared" si="7"/>
        <v>1649.055557399062</v>
      </c>
      <c r="G83" s="8">
        <f t="shared" si="0"/>
        <v>1111.2148751976893</v>
      </c>
      <c r="H83" s="8">
        <f t="shared" si="1"/>
        <v>500</v>
      </c>
      <c r="I83" s="4">
        <f t="shared" si="8"/>
        <v>185573216.5660144</v>
      </c>
      <c r="J83" s="7">
        <f t="shared" si="2"/>
        <v>3.5432604916962043</v>
      </c>
      <c r="K83" s="8">
        <f t="shared" si="9"/>
        <v>4</v>
      </c>
      <c r="L83" s="4">
        <f t="shared" si="10"/>
        <v>20000000000</v>
      </c>
      <c r="M83" s="4">
        <f t="shared" si="11"/>
        <v>860000000000</v>
      </c>
      <c r="N83" s="7">
        <f t="shared" si="12"/>
        <v>14.333333333333334</v>
      </c>
      <c r="O83" s="7">
        <f t="shared" si="13"/>
        <v>1889.168632005314</v>
      </c>
    </row>
    <row r="84" spans="2:15" ht="12.75">
      <c r="B84" s="8">
        <f t="shared" si="14"/>
        <v>1338.3333333333337</v>
      </c>
      <c r="C84">
        <f>B84/(365/12)</f>
        <v>44.000000000000014</v>
      </c>
      <c r="D84" s="7">
        <f>C84/12</f>
        <v>3.666666666666668</v>
      </c>
      <c r="E84" s="7">
        <f t="shared" si="6"/>
        <v>1889.168632005314</v>
      </c>
      <c r="F84" s="8">
        <f t="shared" si="7"/>
        <v>1642.755332178534</v>
      </c>
      <c r="G84" s="8">
        <f t="shared" si="0"/>
        <v>1105.8879753013161</v>
      </c>
      <c r="H84" s="8">
        <f t="shared" si="1"/>
        <v>500</v>
      </c>
      <c r="I84" s="4">
        <f t="shared" si="8"/>
        <v>184457108.43562013</v>
      </c>
      <c r="J84" s="7">
        <f t="shared" si="2"/>
        <v>3.5646999573607507</v>
      </c>
      <c r="K84" s="8">
        <f t="shared" si="9"/>
        <v>4</v>
      </c>
      <c r="L84" s="4">
        <f t="shared" si="10"/>
        <v>20000000000</v>
      </c>
      <c r="M84" s="4">
        <f t="shared" si="11"/>
        <v>880000000000</v>
      </c>
      <c r="N84" s="7">
        <f t="shared" si="12"/>
        <v>14.666666666666666</v>
      </c>
      <c r="O84" s="7">
        <f t="shared" si="13"/>
        <v>1881.9225776331677</v>
      </c>
    </row>
    <row r="85" spans="2:15" ht="12.75">
      <c r="B85" s="8">
        <f t="shared" si="14"/>
        <v>1368.7500000000005</v>
      </c>
      <c r="C85">
        <f>B85/(365/12)</f>
        <v>45.000000000000014</v>
      </c>
      <c r="D85" s="7">
        <f>C85/12</f>
        <v>3.7500000000000013</v>
      </c>
      <c r="E85" s="7">
        <f t="shared" si="6"/>
        <v>1881.9225776331677</v>
      </c>
      <c r="F85" s="8">
        <f t="shared" si="7"/>
        <v>1636.4544153331894</v>
      </c>
      <c r="G85" s="8">
        <f t="shared" si="0"/>
        <v>1100.5691745683043</v>
      </c>
      <c r="H85" s="8">
        <f t="shared" si="1"/>
        <v>500</v>
      </c>
      <c r="I85" s="4">
        <f t="shared" si="8"/>
        <v>183341318.18169153</v>
      </c>
      <c r="J85" s="7">
        <f t="shared" si="2"/>
        <v>3.586394235061215</v>
      </c>
      <c r="K85" s="8">
        <f t="shared" si="9"/>
        <v>4</v>
      </c>
      <c r="L85" s="4">
        <f t="shared" si="10"/>
        <v>20000000000</v>
      </c>
      <c r="M85" s="4">
        <f t="shared" si="11"/>
        <v>900000000000</v>
      </c>
      <c r="N85" s="7">
        <f t="shared" si="12"/>
        <v>15</v>
      </c>
      <c r="O85" s="7">
        <f t="shared" si="13"/>
        <v>1874.675727630489</v>
      </c>
    </row>
    <row r="86" spans="2:15" ht="12.75">
      <c r="B86" s="8">
        <f t="shared" si="14"/>
        <v>1399.1666666666672</v>
      </c>
      <c r="C86">
        <f>B86/(365/12)</f>
        <v>46.000000000000014</v>
      </c>
      <c r="D86" s="7">
        <f>C86/12</f>
        <v>3.8333333333333344</v>
      </c>
      <c r="E86" s="7">
        <f t="shared" si="6"/>
        <v>1874.675727630489</v>
      </c>
      <c r="F86" s="8">
        <f t="shared" si="7"/>
        <v>1630.152806635208</v>
      </c>
      <c r="G86" s="8">
        <f t="shared" si="0"/>
        <v>1095.2585854888328</v>
      </c>
      <c r="H86" s="8">
        <f t="shared" si="1"/>
        <v>500</v>
      </c>
      <c r="I86" s="4">
        <f t="shared" si="8"/>
        <v>182225850.48670584</v>
      </c>
      <c r="J86" s="7">
        <f t="shared" si="2"/>
        <v>3.6083477992784143</v>
      </c>
      <c r="K86" s="8">
        <f t="shared" si="9"/>
        <v>4</v>
      </c>
      <c r="L86" s="4">
        <f t="shared" si="10"/>
        <v>20000000000</v>
      </c>
      <c r="M86" s="4">
        <f t="shared" si="11"/>
        <v>920000000000</v>
      </c>
      <c r="N86" s="7">
        <f t="shared" si="12"/>
        <v>15.333333333333332</v>
      </c>
      <c r="O86" s="7">
        <f t="shared" si="13"/>
        <v>1867.4280817351253</v>
      </c>
    </row>
    <row r="87" spans="2:15" ht="12.75">
      <c r="B87" s="8">
        <f t="shared" si="14"/>
        <v>1429.583333333334</v>
      </c>
      <c r="C87">
        <f>B87/(365/12)</f>
        <v>47.00000000000002</v>
      </c>
      <c r="D87" s="7">
        <f>C87/12</f>
        <v>3.9166666666666683</v>
      </c>
      <c r="E87" s="7">
        <f t="shared" si="6"/>
        <v>1867.4280817351253</v>
      </c>
      <c r="F87" s="8">
        <f t="shared" si="7"/>
        <v>1623.850505856631</v>
      </c>
      <c r="G87" s="8">
        <f t="shared" si="0"/>
        <v>1089.956322329774</v>
      </c>
      <c r="H87" s="8">
        <f t="shared" si="1"/>
        <v>500</v>
      </c>
      <c r="I87" s="4">
        <f t="shared" si="8"/>
        <v>181110710.09802377</v>
      </c>
      <c r="J87" s="7">
        <f t="shared" si="2"/>
        <v>3.6305652284144916</v>
      </c>
      <c r="K87" s="8">
        <f t="shared" si="9"/>
        <v>4</v>
      </c>
      <c r="L87" s="4">
        <f t="shared" si="10"/>
        <v>20000000000</v>
      </c>
      <c r="M87" s="4">
        <f t="shared" si="11"/>
        <v>940000000000</v>
      </c>
      <c r="N87" s="7">
        <f t="shared" si="12"/>
        <v>15.666666666666668</v>
      </c>
      <c r="O87" s="7">
        <f t="shared" si="13"/>
        <v>1860.1796396847933</v>
      </c>
    </row>
    <row r="88" spans="2:15" ht="12.75">
      <c r="B88" s="8">
        <f t="shared" si="14"/>
        <v>1460.0000000000007</v>
      </c>
      <c r="C88">
        <f>B88/(365/12)</f>
        <v>48.00000000000002</v>
      </c>
      <c r="D88" s="7">
        <f>C88/12</f>
        <v>4.000000000000002</v>
      </c>
      <c r="E88" s="7">
        <f t="shared" si="6"/>
        <v>1860.1796396847933</v>
      </c>
      <c r="F88" s="8">
        <f t="shared" si="7"/>
        <v>1617.5475127693855</v>
      </c>
      <c r="G88" s="8">
        <f t="shared" si="0"/>
        <v>1084.6625011655044</v>
      </c>
      <c r="H88" s="8">
        <f t="shared" si="1"/>
        <v>500</v>
      </c>
      <c r="I88" s="4">
        <f t="shared" si="8"/>
        <v>179995901.8289772</v>
      </c>
      <c r="J88" s="7">
        <f t="shared" si="2"/>
        <v>3.653051207799706</v>
      </c>
      <c r="K88" s="8">
        <f t="shared" si="9"/>
        <v>4</v>
      </c>
      <c r="L88" s="4">
        <f t="shared" si="10"/>
        <v>20000000000</v>
      </c>
      <c r="M88" s="4">
        <f t="shared" si="11"/>
        <v>960000000000</v>
      </c>
      <c r="N88" s="7">
        <f t="shared" si="12"/>
        <v>16</v>
      </c>
      <c r="O88" s="7">
        <f t="shared" si="13"/>
        <v>1852.93040121708</v>
      </c>
    </row>
    <row r="89" spans="2:15" ht="12.75">
      <c r="B89" s="8">
        <f t="shared" si="14"/>
        <v>1490.4166666666674</v>
      </c>
      <c r="C89">
        <f>B89/(365/12)</f>
        <v>49.00000000000002</v>
      </c>
      <c r="D89" s="7">
        <f>C89/12</f>
        <v>4.083333333333335</v>
      </c>
      <c r="E89" s="7">
        <f t="shared" si="6"/>
        <v>1852.93040121708</v>
      </c>
      <c r="F89" s="8">
        <f t="shared" si="7"/>
        <v>1611.2438271452872</v>
      </c>
      <c r="G89" s="8">
        <f t="shared" si="0"/>
        <v>1079.3772399091981</v>
      </c>
      <c r="H89" s="8">
        <f t="shared" si="1"/>
        <v>500</v>
      </c>
      <c r="I89" s="4">
        <f t="shared" si="8"/>
        <v>178881430.55997425</v>
      </c>
      <c r="J89" s="7">
        <f t="shared" si="2"/>
        <v>3.6758105328036743</v>
      </c>
      <c r="K89" s="8">
        <f t="shared" si="9"/>
        <v>4</v>
      </c>
      <c r="L89" s="4">
        <f t="shared" si="10"/>
        <v>20000000000</v>
      </c>
      <c r="M89" s="4">
        <f t="shared" si="11"/>
        <v>980000000000</v>
      </c>
      <c r="N89" s="7">
        <f t="shared" si="12"/>
        <v>16.333333333333332</v>
      </c>
      <c r="O89" s="7">
        <f t="shared" si="13"/>
        <v>1845.680366069384</v>
      </c>
    </row>
    <row r="90" spans="2:15" ht="12.75">
      <c r="B90" s="8">
        <f t="shared" si="14"/>
        <v>1520.8333333333342</v>
      </c>
      <c r="C90">
        <f>B90/(365/12)</f>
        <v>50.00000000000003</v>
      </c>
      <c r="D90" s="7">
        <f>C90/12</f>
        <v>4.166666666666669</v>
      </c>
      <c r="E90" s="7">
        <f t="shared" si="6"/>
        <v>1845.680366069384</v>
      </c>
      <c r="F90" s="8">
        <f t="shared" si="7"/>
        <v>1604.9394487559862</v>
      </c>
      <c r="G90" s="8">
        <f t="shared" si="0"/>
        <v>1074.1006583445703</v>
      </c>
      <c r="H90" s="8">
        <f t="shared" si="1"/>
        <v>500</v>
      </c>
      <c r="I90" s="4">
        <f t="shared" si="8"/>
        <v>177767301.23961616</v>
      </c>
      <c r="J90" s="7">
        <f t="shared" si="2"/>
        <v>3.698848112055426</v>
      </c>
      <c r="K90" s="8">
        <f t="shared" si="9"/>
        <v>4</v>
      </c>
      <c r="L90" s="4">
        <f t="shared" si="10"/>
        <v>20000000000</v>
      </c>
      <c r="M90" s="4">
        <f t="shared" si="11"/>
        <v>1000000000000</v>
      </c>
      <c r="N90" s="7">
        <f t="shared" si="12"/>
        <v>16.666666666666664</v>
      </c>
      <c r="O90" s="7">
        <f t="shared" si="13"/>
        <v>1838.4295339790024</v>
      </c>
    </row>
    <row r="91" spans="2:15" ht="12.75">
      <c r="B91" s="8">
        <f t="shared" si="14"/>
        <v>1551.250000000001</v>
      </c>
      <c r="C91">
        <f>B91/(365/12)</f>
        <v>51.00000000000003</v>
      </c>
      <c r="D91" s="7">
        <f>C91/12</f>
        <v>4.250000000000003</v>
      </c>
      <c r="E91" s="7">
        <f t="shared" si="6"/>
        <v>1838.4295339790024</v>
      </c>
      <c r="F91" s="8">
        <f t="shared" si="7"/>
        <v>1598.6343773730457</v>
      </c>
      <c r="G91" s="8">
        <f t="shared" si="0"/>
        <v>1068.8328781582416</v>
      </c>
      <c r="H91" s="8">
        <f t="shared" si="1"/>
        <v>500</v>
      </c>
      <c r="I91" s="4">
        <f t="shared" si="8"/>
        <v>176653518.88585934</v>
      </c>
      <c r="J91" s="7">
        <f t="shared" si="2"/>
        <v>3.7221689707760266</v>
      </c>
      <c r="K91" s="8">
        <f t="shared" si="9"/>
        <v>4</v>
      </c>
      <c r="L91" s="4">
        <f t="shared" si="10"/>
        <v>20000000000</v>
      </c>
      <c r="M91" s="4">
        <f t="shared" si="11"/>
        <v>1020000000000</v>
      </c>
      <c r="N91" s="7">
        <f t="shared" si="12"/>
        <v>17</v>
      </c>
      <c r="O91" s="7">
        <f t="shared" si="13"/>
        <v>1831.1779046830582</v>
      </c>
    </row>
    <row r="92" spans="2:15" ht="12.75">
      <c r="B92" s="8">
        <f t="shared" si="14"/>
        <v>1581.6666666666677</v>
      </c>
      <c r="C92">
        <f>B92/(365/12)</f>
        <v>52.00000000000003</v>
      </c>
      <c r="D92" s="7">
        <f>C92/12</f>
        <v>4.333333333333336</v>
      </c>
      <c r="E92" s="7">
        <f t="shared" si="6"/>
        <v>1831.1779046830582</v>
      </c>
      <c r="F92" s="8">
        <f t="shared" si="7"/>
        <v>1592.3286127678768</v>
      </c>
      <c r="G92" s="8">
        <f t="shared" si="0"/>
        <v>1063.5740229724847</v>
      </c>
      <c r="H92" s="8">
        <f t="shared" si="1"/>
        <v>500</v>
      </c>
      <c r="I92" s="4">
        <f t="shared" si="8"/>
        <v>175540088.58717442</v>
      </c>
      <c r="J92" s="7">
        <f t="shared" si="2"/>
        <v>3.7457782542294114</v>
      </c>
      <c r="K92" s="8">
        <f t="shared" si="9"/>
        <v>4</v>
      </c>
      <c r="L92" s="4">
        <f t="shared" si="10"/>
        <v>20000000000</v>
      </c>
      <c r="M92" s="4">
        <f t="shared" si="11"/>
        <v>1040000000000</v>
      </c>
      <c r="N92" s="7">
        <f t="shared" si="12"/>
        <v>17.333333333333336</v>
      </c>
      <c r="O92" s="7">
        <f t="shared" si="13"/>
        <v>1823.925477918559</v>
      </c>
    </row>
    <row r="93" spans="2:15" ht="12.75">
      <c r="B93" s="8">
        <f t="shared" si="14"/>
        <v>1612.0833333333344</v>
      </c>
      <c r="C93">
        <f>B93/(365/12)</f>
        <v>53.000000000000036</v>
      </c>
      <c r="D93" s="7">
        <f>C93/12</f>
        <v>4.41666666666667</v>
      </c>
      <c r="E93" s="7">
        <f t="shared" si="6"/>
        <v>1823.925477918559</v>
      </c>
      <c r="F93" s="8">
        <f t="shared" si="7"/>
        <v>1586.0221547117906</v>
      </c>
      <c r="G93" s="8">
        <f t="shared" si="0"/>
        <v>1058.324218378584</v>
      </c>
      <c r="H93" s="8">
        <f t="shared" si="1"/>
        <v>500</v>
      </c>
      <c r="I93" s="4">
        <f t="shared" si="8"/>
        <v>174427015.50374877</v>
      </c>
      <c r="J93" s="7">
        <f t="shared" si="2"/>
        <v>3.7696812312953365</v>
      </c>
      <c r="K93" s="8">
        <f t="shared" si="9"/>
        <v>4</v>
      </c>
      <c r="L93" s="4">
        <f t="shared" si="10"/>
        <v>20000000000</v>
      </c>
      <c r="M93" s="4">
        <f t="shared" si="11"/>
        <v>1060000000000</v>
      </c>
      <c r="N93" s="7">
        <f t="shared" si="12"/>
        <v>17.666666666666668</v>
      </c>
      <c r="O93" s="7">
        <f t="shared" si="13"/>
        <v>1816.6722534223384</v>
      </c>
    </row>
    <row r="94" spans="2:15" ht="12.75">
      <c r="B94" s="8">
        <f t="shared" si="14"/>
        <v>1642.5000000000011</v>
      </c>
      <c r="C94">
        <f>B94/(365/12)</f>
        <v>54.000000000000036</v>
      </c>
      <c r="D94" s="7">
        <f>C94/12</f>
        <v>4.500000000000003</v>
      </c>
      <c r="E94" s="7">
        <f t="shared" si="6"/>
        <v>1816.6722534223384</v>
      </c>
      <c r="F94" s="8">
        <f t="shared" si="7"/>
        <v>1579.7150029759466</v>
      </c>
      <c r="G94" s="8">
        <f t="shared" si="0"/>
        <v>1053.0835919706176</v>
      </c>
      <c r="H94" s="8">
        <f t="shared" si="1"/>
        <v>500</v>
      </c>
      <c r="I94" s="4">
        <f t="shared" si="8"/>
        <v>173314304.86869457</v>
      </c>
      <c r="J94" s="7">
        <f t="shared" si="2"/>
        <v>3.793883298170338</v>
      </c>
      <c r="K94" s="8">
        <f t="shared" si="9"/>
        <v>4</v>
      </c>
      <c r="L94" s="4">
        <f t="shared" si="10"/>
        <v>20000000000</v>
      </c>
      <c r="M94" s="4">
        <f t="shared" si="11"/>
        <v>1080000000000</v>
      </c>
      <c r="N94" s="7">
        <f t="shared" si="12"/>
        <v>18</v>
      </c>
      <c r="O94" s="7">
        <f t="shared" si="13"/>
        <v>1809.4182309311145</v>
      </c>
    </row>
    <row r="95" spans="2:15" ht="12.75">
      <c r="B95" s="8">
        <f t="shared" si="14"/>
        <v>1672.9166666666679</v>
      </c>
      <c r="C95">
        <f>B95/(365/12)</f>
        <v>55.000000000000036</v>
      </c>
      <c r="D95" s="7">
        <f>C95/12</f>
        <v>4.583333333333337</v>
      </c>
      <c r="E95" s="7">
        <f t="shared" si="6"/>
        <v>1809.4182309311145</v>
      </c>
      <c r="F95" s="8">
        <f t="shared" si="7"/>
        <v>1573.407157331404</v>
      </c>
      <c r="G95" s="8">
        <f t="shared" si="0"/>
        <v>1047.8522733798407</v>
      </c>
      <c r="H95" s="8">
        <f t="shared" si="1"/>
        <v>500</v>
      </c>
      <c r="I95" s="4">
        <f t="shared" si="8"/>
        <v>172201961.98929867</v>
      </c>
      <c r="J95" s="7">
        <f t="shared" si="2"/>
        <v>3.818389982201273</v>
      </c>
      <c r="K95" s="8">
        <f t="shared" si="9"/>
        <v>4</v>
      </c>
      <c r="L95" s="4">
        <f t="shared" si="10"/>
        <v>20000000000</v>
      </c>
      <c r="M95" s="4">
        <f t="shared" si="11"/>
        <v>1100000000000</v>
      </c>
      <c r="N95" s="7">
        <f t="shared" si="12"/>
        <v>18.333333333333332</v>
      </c>
      <c r="O95" s="7">
        <f t="shared" si="13"/>
        <v>1802.1634101814168</v>
      </c>
    </row>
    <row r="96" spans="2:15" ht="12.75">
      <c r="B96" s="8">
        <f t="shared" si="14"/>
        <v>1703.3333333333346</v>
      </c>
      <c r="C96">
        <f>B96/(365/12)</f>
        <v>56.00000000000004</v>
      </c>
      <c r="D96" s="7">
        <f>C96/12</f>
        <v>4.6666666666666705</v>
      </c>
      <c r="E96" s="7">
        <f t="shared" si="6"/>
        <v>1802.1634101814168</v>
      </c>
      <c r="F96" s="8">
        <f t="shared" si="7"/>
        <v>1567.0986175490582</v>
      </c>
      <c r="G96" s="8">
        <f t="shared" si="0"/>
        <v>1042.630394309488</v>
      </c>
      <c r="H96" s="8">
        <f t="shared" si="1"/>
        <v>500</v>
      </c>
      <c r="I96" s="4">
        <f t="shared" si="8"/>
        <v>171089992.24827635</v>
      </c>
      <c r="J96" s="7">
        <f t="shared" si="2"/>
        <v>3.843206945857856</v>
      </c>
      <c r="K96" s="8">
        <f t="shared" si="9"/>
        <v>4</v>
      </c>
      <c r="L96" s="4">
        <f t="shared" si="10"/>
        <v>20000000000</v>
      </c>
      <c r="M96" s="4">
        <f t="shared" si="11"/>
        <v>1120000000000</v>
      </c>
      <c r="N96" s="7">
        <f t="shared" si="12"/>
        <v>18.666666666666668</v>
      </c>
      <c r="O96" s="7">
        <f t="shared" si="13"/>
        <v>1794.907790909688</v>
      </c>
    </row>
    <row r="97" spans="2:15" ht="12.75">
      <c r="B97" s="8">
        <f t="shared" si="14"/>
        <v>1733.7500000000014</v>
      </c>
      <c r="C97">
        <f>B97/(365/12)</f>
        <v>57.00000000000004</v>
      </c>
      <c r="D97" s="7">
        <f>C97/12</f>
        <v>4.7500000000000036</v>
      </c>
      <c r="E97" s="7">
        <f t="shared" si="6"/>
        <v>1794.907790909688</v>
      </c>
      <c r="F97" s="8">
        <f t="shared" si="7"/>
        <v>1560.7893833997289</v>
      </c>
      <c r="G97" s="8">
        <f t="shared" si="0"/>
        <v>1037.418088570218</v>
      </c>
      <c r="H97" s="8">
        <f t="shared" si="1"/>
        <v>500</v>
      </c>
      <c r="I97" s="4">
        <f t="shared" si="8"/>
        <v>169978401.10507765</v>
      </c>
      <c r="J97" s="7">
        <f t="shared" si="2"/>
        <v>3.8683399908489924</v>
      </c>
      <c r="K97" s="8">
        <f t="shared" si="9"/>
        <v>4</v>
      </c>
      <c r="L97" s="4">
        <f t="shared" si="10"/>
        <v>20000000000</v>
      </c>
      <c r="M97" s="4">
        <f t="shared" si="11"/>
        <v>1140000000000</v>
      </c>
      <c r="N97" s="7">
        <f t="shared" si="12"/>
        <v>19</v>
      </c>
      <c r="O97" s="7">
        <f t="shared" si="13"/>
        <v>1787.6513728521682</v>
      </c>
    </row>
    <row r="98" spans="2:15" ht="12.75">
      <c r="B98" s="8">
        <f t="shared" si="14"/>
        <v>1764.166666666668</v>
      </c>
      <c r="C98">
        <f>B98/(365/12)</f>
        <v>58.00000000000004</v>
      </c>
      <c r="D98" s="7">
        <f>C98/12</f>
        <v>4.833333333333337</v>
      </c>
      <c r="E98" s="7">
        <f t="shared" si="6"/>
        <v>1787.6513728521682</v>
      </c>
      <c r="F98" s="8">
        <f t="shared" si="7"/>
        <v>1554.4794546540593</v>
      </c>
      <c r="G98" s="8">
        <f t="shared" si="0"/>
        <v>1032.215492115915</v>
      </c>
      <c r="H98" s="8">
        <f t="shared" si="1"/>
        <v>500</v>
      </c>
      <c r="I98" s="4">
        <f t="shared" si="8"/>
        <v>168867194.09718513</v>
      </c>
      <c r="J98" s="7">
        <f t="shared" si="2"/>
        <v>3.8937950623904096</v>
      </c>
      <c r="K98" s="8">
        <f t="shared" si="9"/>
        <v>4</v>
      </c>
      <c r="L98" s="4">
        <f t="shared" si="10"/>
        <v>20000000000</v>
      </c>
      <c r="M98" s="4">
        <f t="shared" si="11"/>
        <v>1160000000000</v>
      </c>
      <c r="N98" s="7">
        <f t="shared" si="12"/>
        <v>19.333333333333332</v>
      </c>
      <c r="O98" s="7">
        <f t="shared" si="13"/>
        <v>1780.39415574501</v>
      </c>
    </row>
    <row r="99" spans="2:15" ht="12.75">
      <c r="B99" s="8">
        <f t="shared" si="14"/>
        <v>1794.5833333333348</v>
      </c>
      <c r="C99">
        <f>B99/(365/12)</f>
        <v>59.00000000000005</v>
      </c>
      <c r="D99" s="7">
        <f>C99/12</f>
        <v>4.9166666666666705</v>
      </c>
      <c r="E99" s="7">
        <f t="shared" si="6"/>
        <v>1780.39415574501</v>
      </c>
      <c r="F99" s="8">
        <f t="shared" si="7"/>
        <v>1548.1688310826175</v>
      </c>
      <c r="G99" s="8">
        <f t="shared" si="0"/>
        <v>1027.0227430801754</v>
      </c>
      <c r="H99" s="8">
        <f t="shared" si="1"/>
        <v>500</v>
      </c>
      <c r="I99" s="4">
        <f t="shared" si="8"/>
        <v>167756376.8414738</v>
      </c>
      <c r="J99" s="7">
        <f t="shared" si="2"/>
        <v>3.9195782536284645</v>
      </c>
      <c r="K99" s="8">
        <f t="shared" si="9"/>
        <v>4</v>
      </c>
      <c r="L99" s="4">
        <f t="shared" si="10"/>
        <v>20000000000</v>
      </c>
      <c r="M99" s="4">
        <f t="shared" si="11"/>
        <v>1180000000000</v>
      </c>
      <c r="N99" s="7">
        <f t="shared" si="12"/>
        <v>19.666666666666664</v>
      </c>
      <c r="O99" s="7">
        <f t="shared" si="13"/>
        <v>1773.1361393241789</v>
      </c>
    </row>
    <row r="100" spans="2:15" ht="12.75">
      <c r="B100" s="8">
        <f t="shared" si="14"/>
        <v>1825.0000000000016</v>
      </c>
      <c r="C100">
        <f>B100/(365/12)</f>
        <v>60.00000000000005</v>
      </c>
      <c r="D100" s="7">
        <f>C100/12</f>
        <v>5.000000000000004</v>
      </c>
      <c r="E100" s="7">
        <f t="shared" si="6"/>
        <v>1773.1361393241789</v>
      </c>
      <c r="F100" s="8">
        <f t="shared" si="7"/>
        <v>1541.8575124558079</v>
      </c>
      <c r="G100" s="8">
        <f t="shared" si="0"/>
        <v>1021.8399818131513</v>
      </c>
      <c r="H100" s="8">
        <f t="shared" si="1"/>
        <v>500</v>
      </c>
      <c r="I100" s="4">
        <f t="shared" si="8"/>
        <v>166645955.03556377</v>
      </c>
      <c r="J100" s="7">
        <f t="shared" si="2"/>
        <v>3.945695810228449</v>
      </c>
      <c r="K100" s="8">
        <f t="shared" si="9"/>
        <v>4</v>
      </c>
      <c r="L100" s="4">
        <f t="shared" si="10"/>
        <v>20000000000</v>
      </c>
      <c r="M100" s="4">
        <f t="shared" si="11"/>
        <v>1200000000000</v>
      </c>
      <c r="N100" s="7">
        <f t="shared" si="12"/>
        <v>20</v>
      </c>
      <c r="O100" s="7">
        <f t="shared" si="13"/>
        <v>1765.8773233254801</v>
      </c>
    </row>
    <row r="101" spans="2:15" ht="12.75">
      <c r="B101" s="8">
        <f t="shared" si="14"/>
        <v>1855.4166666666683</v>
      </c>
      <c r="C101">
        <f>B101/(365/12)</f>
        <v>61.00000000000005</v>
      </c>
      <c r="D101" s="7">
        <f>C101/12</f>
        <v>5.0833333333333375</v>
      </c>
      <c r="E101" s="7">
        <f t="shared" si="6"/>
        <v>1765.8773233254801</v>
      </c>
      <c r="F101" s="8">
        <f t="shared" si="7"/>
        <v>1535.545498543896</v>
      </c>
      <c r="G101" s="8">
        <f t="shared" si="0"/>
        <v>1016.6673509189969</v>
      </c>
      <c r="H101" s="8">
        <f t="shared" si="1"/>
        <v>500</v>
      </c>
      <c r="I101" s="4">
        <f t="shared" si="8"/>
        <v>165535934.45922136</v>
      </c>
      <c r="J101" s="7">
        <f t="shared" si="2"/>
        <v>3.972154135133248</v>
      </c>
      <c r="K101" s="8">
        <f t="shared" si="9"/>
        <v>4</v>
      </c>
      <c r="L101" s="4">
        <f t="shared" si="10"/>
        <v>20000000000</v>
      </c>
      <c r="M101" s="4">
        <f t="shared" si="11"/>
        <v>1220000000000</v>
      </c>
      <c r="N101" s="7">
        <f t="shared" si="12"/>
        <v>20.333333333333332</v>
      </c>
      <c r="O101" s="7">
        <f t="shared" si="13"/>
        <v>1758.617707484632</v>
      </c>
    </row>
    <row r="102" spans="2:15" ht="12.75">
      <c r="B102" s="8">
        <f t="shared" si="14"/>
        <v>1885.833333333335</v>
      </c>
      <c r="C102">
        <f>B102/(365/12)</f>
        <v>62.00000000000006</v>
      </c>
      <c r="D102" s="7">
        <f>C102/12</f>
        <v>5.166666666666671</v>
      </c>
      <c r="E102" s="7">
        <f t="shared" si="6"/>
        <v>1758.617707484632</v>
      </c>
      <c r="F102" s="8">
        <f t="shared" si="7"/>
        <v>1529.2327891170714</v>
      </c>
      <c r="G102" s="8">
        <f t="shared" si="0"/>
        <v>1011.5049952938608</v>
      </c>
      <c r="H102" s="8">
        <f t="shared" si="1"/>
        <v>500</v>
      </c>
      <c r="I102" s="4">
        <f t="shared" si="8"/>
        <v>164426320.97579303</v>
      </c>
      <c r="J102" s="7">
        <f t="shared" si="2"/>
        <v>3.998959793500124</v>
      </c>
      <c r="K102" s="8">
        <f t="shared" si="9"/>
        <v>4</v>
      </c>
      <c r="L102" s="4">
        <f t="shared" si="10"/>
        <v>20000000000</v>
      </c>
      <c r="M102" s="4">
        <f t="shared" si="11"/>
        <v>1240000000000</v>
      </c>
      <c r="N102" s="7">
        <f t="shared" si="12"/>
        <v>20.666666666666668</v>
      </c>
      <c r="O102" s="7">
        <f t="shared" si="13"/>
        <v>1751.3572915371656</v>
      </c>
    </row>
    <row r="103" spans="2:15" ht="12.75">
      <c r="B103" s="8">
        <f t="shared" si="14"/>
        <v>1916.2500000000018</v>
      </c>
      <c r="C103">
        <f>B103/(365/12)</f>
        <v>63.00000000000006</v>
      </c>
      <c r="D103" s="7">
        <f>C103/12</f>
        <v>5.250000000000004</v>
      </c>
      <c r="E103" s="7">
        <f t="shared" si="6"/>
        <v>1751.3572915371656</v>
      </c>
      <c r="F103" s="8">
        <f t="shared" si="7"/>
        <v>1522.9193839453615</v>
      </c>
      <c r="G103" s="8">
        <f t="shared" si="0"/>
        <v>1006.3530621642554</v>
      </c>
      <c r="H103" s="8">
        <f t="shared" si="1"/>
        <v>500</v>
      </c>
      <c r="I103" s="4">
        <f t="shared" si="8"/>
        <v>163317120.5336432</v>
      </c>
      <c r="J103" s="7">
        <f t="shared" si="2"/>
        <v>4.026119517824164</v>
      </c>
      <c r="K103" s="8">
        <f t="shared" si="9"/>
        <v>5</v>
      </c>
      <c r="L103" s="4">
        <f t="shared" si="10"/>
        <v>20000000000</v>
      </c>
      <c r="M103" s="4">
        <f t="shared" si="11"/>
        <v>1260000000000</v>
      </c>
      <c r="N103" s="7">
        <f t="shared" si="12"/>
        <v>21</v>
      </c>
      <c r="O103" s="7">
        <f t="shared" si="13"/>
        <v>1744.0960752184803</v>
      </c>
    </row>
    <row r="104" spans="2:15" ht="12.75">
      <c r="B104" s="8">
        <f t="shared" si="14"/>
        <v>1946.6666666666686</v>
      </c>
      <c r="C104">
        <f>B104/(365/12)</f>
        <v>64.00000000000006</v>
      </c>
      <c r="D104" s="7">
        <f>C104/12</f>
        <v>5.333333333333338</v>
      </c>
      <c r="E104" s="7">
        <f t="shared" si="6"/>
        <v>1744.0960752184803</v>
      </c>
      <c r="F104" s="8">
        <f t="shared" si="7"/>
        <v>1516.6052827986787</v>
      </c>
      <c r="G104" s="8">
        <f t="shared" si="0"/>
        <v>1001.2117011260466</v>
      </c>
      <c r="H104" s="8">
        <f t="shared" si="1"/>
        <v>500</v>
      </c>
      <c r="I104" s="4">
        <f t="shared" si="8"/>
        <v>162208339.16764355</v>
      </c>
      <c r="J104" s="7">
        <f t="shared" si="2"/>
        <v>4.053640213255472</v>
      </c>
      <c r="K104" s="8">
        <f t="shared" si="9"/>
        <v>5</v>
      </c>
      <c r="L104" s="4">
        <f t="shared" si="10"/>
        <v>20000000000</v>
      </c>
      <c r="M104" s="4">
        <f t="shared" si="11"/>
        <v>1280000000000</v>
      </c>
      <c r="N104" s="7">
        <f t="shared" si="12"/>
        <v>21.333333333333336</v>
      </c>
      <c r="O104" s="7">
        <f t="shared" si="13"/>
        <v>1736.834058263803</v>
      </c>
    </row>
    <row r="105" spans="2:15" ht="12.75">
      <c r="B105" s="8">
        <f t="shared" si="14"/>
        <v>1977.0833333333353</v>
      </c>
      <c r="C105">
        <f>B105/(365/12)</f>
        <v>65.00000000000006</v>
      </c>
      <c r="D105" s="7">
        <f>C105/12</f>
        <v>5.416666666666671</v>
      </c>
      <c r="E105" s="7">
        <f t="shared" si="6"/>
        <v>1736.834058263803</v>
      </c>
      <c r="F105" s="8">
        <f t="shared" si="7"/>
        <v>1510.2904854467854</v>
      </c>
      <c r="G105" s="8">
        <f t="shared" si="0"/>
        <v>996.081064183864</v>
      </c>
      <c r="H105" s="8">
        <f t="shared" si="1"/>
        <v>500</v>
      </c>
      <c r="I105" s="4">
        <f t="shared" si="8"/>
        <v>161099983.00067845</v>
      </c>
      <c r="J105" s="7">
        <f t="shared" si="2"/>
        <v>4.081528963119588</v>
      </c>
      <c r="K105" s="8">
        <f t="shared" si="9"/>
        <v>5</v>
      </c>
      <c r="L105" s="4">
        <f t="shared" si="10"/>
        <v>20000000000</v>
      </c>
      <c r="M105" s="4">
        <f t="shared" si="11"/>
        <v>1300000000000</v>
      </c>
      <c r="N105" s="7">
        <f t="shared" si="12"/>
        <v>21.666666666666668</v>
      </c>
      <c r="O105" s="7">
        <f t="shared" si="13"/>
        <v>1729.5712404082583</v>
      </c>
    </row>
    <row r="106" spans="2:15" ht="12.75">
      <c r="B106" s="8">
        <f t="shared" si="14"/>
        <v>2007.500000000002</v>
      </c>
      <c r="C106">
        <f>B106/(365/12)</f>
        <v>66.00000000000007</v>
      </c>
      <c r="D106" s="7">
        <f>C106/12</f>
        <v>5.500000000000006</v>
      </c>
      <c r="E106" s="7">
        <f t="shared" si="6"/>
        <v>1729.5712404082583</v>
      </c>
      <c r="F106" s="8">
        <f t="shared" si="7"/>
        <v>1503.974991659355</v>
      </c>
      <c r="G106" s="8">
        <f aca="true" t="shared" si="15" ref="G106:G169">SQRT(F106^2-$B$21*I106^2-$B$20*I106)</f>
        <v>990.9613057910894</v>
      </c>
      <c r="H106" s="8">
        <f aca="true" t="shared" si="16" ref="H106:H169">$B$32</f>
        <v>500</v>
      </c>
      <c r="I106" s="4">
        <f t="shared" si="8"/>
        <v>159992058.245197</v>
      </c>
      <c r="J106" s="7">
        <f aca="true" t="shared" si="17" ref="J106:J160">IF(D106&lt;=$B$35,$B$34/I106,J105)</f>
        <v>4.109793034649467</v>
      </c>
      <c r="K106" s="8">
        <f t="shared" si="9"/>
        <v>5</v>
      </c>
      <c r="L106" s="4">
        <f t="shared" si="10"/>
        <v>20000000000</v>
      </c>
      <c r="M106" s="4">
        <f t="shared" si="11"/>
        <v>1320000000000</v>
      </c>
      <c r="N106" s="7">
        <f t="shared" si="12"/>
        <v>22</v>
      </c>
      <c r="O106" s="7">
        <f t="shared" si="13"/>
        <v>1722.307621386797</v>
      </c>
    </row>
    <row r="107" spans="2:15" ht="12.75">
      <c r="B107" s="8">
        <f t="shared" si="14"/>
        <v>2037.9166666666688</v>
      </c>
      <c r="C107">
        <f aca="true" t="shared" si="18" ref="C107:C170">B107/(365/12)</f>
        <v>67.00000000000007</v>
      </c>
      <c r="D107" s="7">
        <f aca="true" t="shared" si="19" ref="D107:D170">C107/12</f>
        <v>5.583333333333339</v>
      </c>
      <c r="E107" s="7">
        <f aca="true" t="shared" si="20" ref="E107:E161">O106</f>
        <v>1722.307621386797</v>
      </c>
      <c r="F107" s="8">
        <f aca="true" t="shared" si="21" ref="F107:F170">E107/$B$24</f>
        <v>1497.6588012059105</v>
      </c>
      <c r="G107" s="8">
        <f t="shared" si="15"/>
        <v>985.8525828902218</v>
      </c>
      <c r="H107" s="8">
        <f t="shared" si="16"/>
        <v>500</v>
      </c>
      <c r="I107" s="4">
        <f aca="true" t="shared" si="22" ref="I107:I170">(-$B$27+SQRT($B$27^2+4*$B$28*(F107^2-$B$32^2)))/(2*$B$28)</f>
        <v>158884571.2047754</v>
      </c>
      <c r="J107" s="7">
        <f t="shared" si="17"/>
        <v>4.138439884939436</v>
      </c>
      <c r="K107" s="8">
        <f aca="true" t="shared" si="23" ref="K107:K170">ROUNDUP(J107,0)</f>
        <v>5</v>
      </c>
      <c r="L107" s="4">
        <f aca="true" t="shared" si="24" ref="L107:L161">I107*J107*$B$36</f>
        <v>20000000000</v>
      </c>
      <c r="M107" s="4">
        <f aca="true" t="shared" si="25" ref="M107:M161">M106+L107</f>
        <v>1340000000000</v>
      </c>
      <c r="N107" s="7">
        <f aca="true" t="shared" si="26" ref="N107:N170">M107/$B$12*100</f>
        <v>22.333333333333332</v>
      </c>
      <c r="O107" s="7">
        <f aca="true" t="shared" si="27" ref="O107:O161">(-(1-$B$17*$B$7)+((1-$B$17*$B$7)^2+4*$B$17*$B$7*(1-M107/$B$12))^0.5)/(2*$B$17)</f>
        <v>1715.0432009342119</v>
      </c>
    </row>
    <row r="108" spans="2:15" ht="12.75">
      <c r="B108" s="8">
        <f t="shared" si="14"/>
        <v>2068.3333333333353</v>
      </c>
      <c r="C108">
        <f t="shared" si="18"/>
        <v>68.00000000000006</v>
      </c>
      <c r="D108" s="7">
        <f t="shared" si="19"/>
        <v>5.666666666666671</v>
      </c>
      <c r="E108" s="7">
        <f t="shared" si="20"/>
        <v>1715.0432009342119</v>
      </c>
      <c r="F108" s="8">
        <f t="shared" si="21"/>
        <v>1491.3419138558365</v>
      </c>
      <c r="G108" s="8">
        <f t="shared" si="15"/>
        <v>980.7550549537848</v>
      </c>
      <c r="H108" s="8">
        <f t="shared" si="16"/>
        <v>500</v>
      </c>
      <c r="I108" s="4">
        <f t="shared" si="22"/>
        <v>157777528.2757235</v>
      </c>
      <c r="J108" s="7">
        <f t="shared" si="17"/>
        <v>4.16747716713036</v>
      </c>
      <c r="K108" s="8">
        <f t="shared" si="23"/>
        <v>5</v>
      </c>
      <c r="L108" s="4">
        <f t="shared" si="24"/>
        <v>20000000000</v>
      </c>
      <c r="M108" s="4">
        <f t="shared" si="25"/>
        <v>1360000000000</v>
      </c>
      <c r="N108" s="7">
        <f t="shared" si="26"/>
        <v>22.666666666666664</v>
      </c>
      <c r="O108" s="7">
        <f t="shared" si="27"/>
        <v>1707.7779787851925</v>
      </c>
    </row>
    <row r="109" spans="2:15" ht="12.75">
      <c r="B109" s="8">
        <f t="shared" si="14"/>
        <v>2098.750000000002</v>
      </c>
      <c r="C109">
        <f t="shared" si="18"/>
        <v>69.00000000000006</v>
      </c>
      <c r="D109" s="7">
        <f t="shared" si="19"/>
        <v>5.750000000000004</v>
      </c>
      <c r="E109" s="7">
        <f t="shared" si="20"/>
        <v>1707.7779787851925</v>
      </c>
      <c r="F109" s="8">
        <f t="shared" si="21"/>
        <v>1485.0243293784283</v>
      </c>
      <c r="G109" s="8">
        <f t="shared" si="15"/>
        <v>975.668884025726</v>
      </c>
      <c r="H109" s="8">
        <f t="shared" si="16"/>
        <v>500</v>
      </c>
      <c r="I109" s="4">
        <f t="shared" si="22"/>
        <v>156670935.94873065</v>
      </c>
      <c r="J109" s="7">
        <f t="shared" si="17"/>
        <v>4.196912736836623</v>
      </c>
      <c r="K109" s="8">
        <f t="shared" si="23"/>
        <v>5</v>
      </c>
      <c r="L109" s="4">
        <f t="shared" si="24"/>
        <v>20000000000</v>
      </c>
      <c r="M109" s="4">
        <f t="shared" si="25"/>
        <v>1380000000000</v>
      </c>
      <c r="N109" s="7">
        <f t="shared" si="26"/>
        <v>23</v>
      </c>
      <c r="O109" s="7">
        <f t="shared" si="27"/>
        <v>1700.5119546742417</v>
      </c>
    </row>
    <row r="110" spans="2:15" ht="12.75">
      <c r="B110" s="8">
        <f t="shared" si="14"/>
        <v>2129.1666666666683</v>
      </c>
      <c r="C110">
        <f t="shared" si="18"/>
        <v>70.00000000000006</v>
      </c>
      <c r="D110" s="7">
        <f t="shared" si="19"/>
        <v>5.833333333333338</v>
      </c>
      <c r="E110" s="7">
        <f t="shared" si="20"/>
        <v>1700.5119546742417</v>
      </c>
      <c r="F110" s="8">
        <f t="shared" si="21"/>
        <v>1478.706047542819</v>
      </c>
      <c r="G110" s="8">
        <f t="shared" si="15"/>
        <v>970.5942347631769</v>
      </c>
      <c r="H110" s="8">
        <f t="shared" si="16"/>
        <v>500</v>
      </c>
      <c r="I110" s="4">
        <f t="shared" si="22"/>
        <v>155564800.8105236</v>
      </c>
      <c r="J110" s="7">
        <f t="shared" si="17"/>
        <v>4.226754658826791</v>
      </c>
      <c r="K110" s="8">
        <f t="shared" si="23"/>
        <v>5</v>
      </c>
      <c r="L110" s="4">
        <f t="shared" si="24"/>
        <v>20000000000</v>
      </c>
      <c r="M110" s="4">
        <f t="shared" si="25"/>
        <v>1400000000000</v>
      </c>
      <c r="N110" s="7">
        <f t="shared" si="26"/>
        <v>23.333333333333332</v>
      </c>
      <c r="O110" s="7">
        <f t="shared" si="27"/>
        <v>1693.2451283357454</v>
      </c>
    </row>
    <row r="111" spans="2:15" ht="12.75">
      <c r="B111" s="8">
        <f t="shared" si="14"/>
        <v>2159.583333333335</v>
      </c>
      <c r="C111">
        <f t="shared" si="18"/>
        <v>71.00000000000004</v>
      </c>
      <c r="D111" s="7">
        <f t="shared" si="19"/>
        <v>5.9166666666666705</v>
      </c>
      <c r="E111" s="7">
        <f t="shared" si="20"/>
        <v>1693.2451283357454</v>
      </c>
      <c r="F111" s="8">
        <f t="shared" si="21"/>
        <v>1472.3870681180397</v>
      </c>
      <c r="G111" s="8">
        <f t="shared" si="15"/>
        <v>965.5312744787643</v>
      </c>
      <c r="H111" s="8">
        <f t="shared" si="16"/>
        <v>500</v>
      </c>
      <c r="I111" s="4">
        <f t="shared" si="22"/>
        <v>154459129.54558125</v>
      </c>
      <c r="J111" s="7">
        <f t="shared" si="17"/>
        <v>4.2570112139684335</v>
      </c>
      <c r="K111" s="8">
        <f t="shared" si="23"/>
        <v>5</v>
      </c>
      <c r="L111" s="4">
        <f t="shared" si="24"/>
        <v>20000000000</v>
      </c>
      <c r="M111" s="4">
        <f t="shared" si="25"/>
        <v>1420000000000</v>
      </c>
      <c r="N111" s="7">
        <f t="shared" si="26"/>
        <v>23.666666666666668</v>
      </c>
      <c r="O111" s="7">
        <f t="shared" si="27"/>
        <v>1685.9774995039168</v>
      </c>
    </row>
    <row r="112" spans="2:15" ht="12.75">
      <c r="B112" s="8">
        <f t="shared" si="14"/>
        <v>2190.0000000000014</v>
      </c>
      <c r="C112">
        <f t="shared" si="18"/>
        <v>72.00000000000004</v>
      </c>
      <c r="D112" s="7">
        <f t="shared" si="19"/>
        <v>6.0000000000000036</v>
      </c>
      <c r="E112" s="7">
        <f t="shared" si="20"/>
        <v>1685.9774995039168</v>
      </c>
      <c r="F112" s="8">
        <f t="shared" si="21"/>
        <v>1466.0673908729711</v>
      </c>
      <c r="G112" s="8">
        <f t="shared" si="15"/>
        <v>960.480173183265</v>
      </c>
      <c r="H112" s="8">
        <f t="shared" si="16"/>
        <v>500</v>
      </c>
      <c r="I112" s="4">
        <f t="shared" si="22"/>
        <v>153353928.93786576</v>
      </c>
      <c r="J112" s="7">
        <f t="shared" si="17"/>
        <v>4.287690906450495</v>
      </c>
      <c r="K112" s="8">
        <f t="shared" si="23"/>
        <v>5</v>
      </c>
      <c r="L112" s="4">
        <f t="shared" si="24"/>
        <v>20000000000</v>
      </c>
      <c r="M112" s="4">
        <f t="shared" si="25"/>
        <v>1440000000000</v>
      </c>
      <c r="N112" s="7">
        <f t="shared" si="26"/>
        <v>24</v>
      </c>
      <c r="O112" s="7">
        <f t="shared" si="27"/>
        <v>1678.709067912823</v>
      </c>
    </row>
    <row r="113" spans="2:15" ht="12.75">
      <c r="B113" s="8">
        <f t="shared" si="14"/>
        <v>2220.416666666668</v>
      </c>
      <c r="C113">
        <f t="shared" si="18"/>
        <v>73.00000000000004</v>
      </c>
      <c r="D113" s="7">
        <f t="shared" si="19"/>
        <v>6.083333333333337</v>
      </c>
      <c r="E113" s="7">
        <f t="shared" si="20"/>
        <v>1678.709067912823</v>
      </c>
      <c r="F113" s="8">
        <f t="shared" si="21"/>
        <v>1459.7470155763679</v>
      </c>
      <c r="G113" s="8">
        <f t="shared" si="15"/>
        <v>955.441103628737</v>
      </c>
      <c r="H113" s="8">
        <f t="shared" si="16"/>
        <v>500</v>
      </c>
      <c r="I113" s="4">
        <f t="shared" si="22"/>
        <v>152249205.87260172</v>
      </c>
      <c r="J113" s="7">
        <f t="shared" si="17"/>
        <v>4.318802471295321</v>
      </c>
      <c r="K113" s="8">
        <f t="shared" si="23"/>
        <v>5</v>
      </c>
      <c r="L113" s="4">
        <f t="shared" si="24"/>
        <v>20000000000</v>
      </c>
      <c r="M113" s="4">
        <f t="shared" si="25"/>
        <v>1460000000000</v>
      </c>
      <c r="N113" s="7">
        <f t="shared" si="26"/>
        <v>24.333333333333336</v>
      </c>
      <c r="O113" s="7">
        <f t="shared" si="27"/>
        <v>1671.439833296402</v>
      </c>
    </row>
    <row r="114" spans="2:15" ht="12.75">
      <c r="B114" s="8">
        <f t="shared" si="14"/>
        <v>2250.8333333333344</v>
      </c>
      <c r="C114">
        <f t="shared" si="18"/>
        <v>74.00000000000003</v>
      </c>
      <c r="D114" s="7">
        <f t="shared" si="19"/>
        <v>6.166666666666669</v>
      </c>
      <c r="E114" s="7">
        <f t="shared" si="20"/>
        <v>1671.439833296402</v>
      </c>
      <c r="F114" s="8">
        <f t="shared" si="21"/>
        <v>1453.4259419968714</v>
      </c>
      <c r="G114" s="8">
        <f t="shared" si="15"/>
        <v>950.4142413520423</v>
      </c>
      <c r="H114" s="8">
        <f t="shared" si="16"/>
        <v>500</v>
      </c>
      <c r="I114" s="4">
        <f t="shared" si="22"/>
        <v>151144967.33808938</v>
      </c>
      <c r="J114" s="7">
        <f t="shared" si="17"/>
        <v>4.350354882174368</v>
      </c>
      <c r="K114" s="8">
        <f t="shared" si="23"/>
        <v>5</v>
      </c>
      <c r="L114" s="4">
        <f t="shared" si="24"/>
        <v>20000000000</v>
      </c>
      <c r="M114" s="4">
        <f t="shared" si="25"/>
        <v>1480000000000</v>
      </c>
      <c r="N114" s="7">
        <f t="shared" si="26"/>
        <v>24.666666666666668</v>
      </c>
      <c r="O114" s="7">
        <f t="shared" si="27"/>
        <v>1664.1697953884461</v>
      </c>
    </row>
    <row r="115" spans="2:15" ht="12.75">
      <c r="B115" s="8">
        <f t="shared" si="14"/>
        <v>2281.250000000001</v>
      </c>
      <c r="C115">
        <f t="shared" si="18"/>
        <v>75.00000000000003</v>
      </c>
      <c r="D115" s="7">
        <f t="shared" si="19"/>
        <v>6.250000000000003</v>
      </c>
      <c r="E115" s="7">
        <f t="shared" si="20"/>
        <v>1664.1697953884461</v>
      </c>
      <c r="F115" s="8">
        <f t="shared" si="21"/>
        <v>1447.1041699029968</v>
      </c>
      <c r="G115" s="8">
        <f t="shared" si="15"/>
        <v>945.3997647187304</v>
      </c>
      <c r="H115" s="8">
        <f t="shared" si="16"/>
        <v>500</v>
      </c>
      <c r="I115" s="4">
        <f t="shared" si="22"/>
        <v>150041220.42755133</v>
      </c>
      <c r="J115" s="7">
        <f t="shared" si="17"/>
        <v>4.382357359541996</v>
      </c>
      <c r="K115" s="8">
        <f t="shared" si="23"/>
        <v>5</v>
      </c>
      <c r="L115" s="4">
        <f t="shared" si="24"/>
        <v>20000000000</v>
      </c>
      <c r="M115" s="4">
        <f t="shared" si="25"/>
        <v>1500000000000</v>
      </c>
      <c r="N115" s="7">
        <f t="shared" si="26"/>
        <v>25</v>
      </c>
      <c r="O115" s="7">
        <f t="shared" si="27"/>
        <v>1656.898953922589</v>
      </c>
    </row>
    <row r="116" spans="2:15" ht="12.75">
      <c r="B116" s="8">
        <f t="shared" si="14"/>
        <v>2311.6666666666674</v>
      </c>
      <c r="C116">
        <f t="shared" si="18"/>
        <v>76.00000000000003</v>
      </c>
      <c r="D116" s="7">
        <f t="shared" si="19"/>
        <v>6.333333333333336</v>
      </c>
      <c r="E116" s="7">
        <f t="shared" si="20"/>
        <v>1656.898953922589</v>
      </c>
      <c r="F116" s="8">
        <f t="shared" si="21"/>
        <v>1440.781699063121</v>
      </c>
      <c r="G116" s="8">
        <f t="shared" si="15"/>
        <v>940.3978549672906</v>
      </c>
      <c r="H116" s="8">
        <f t="shared" si="16"/>
        <v>500</v>
      </c>
      <c r="I116" s="4">
        <f t="shared" si="22"/>
        <v>148937972.34101656</v>
      </c>
      <c r="J116" s="7">
        <f t="shared" si="17"/>
        <v>4.414819379102435</v>
      </c>
      <c r="K116" s="8">
        <f t="shared" si="23"/>
        <v>5</v>
      </c>
      <c r="L116" s="4">
        <f t="shared" si="24"/>
        <v>20000000000</v>
      </c>
      <c r="M116" s="4">
        <f t="shared" si="25"/>
        <v>1520000000000</v>
      </c>
      <c r="N116" s="7">
        <f t="shared" si="26"/>
        <v>25.333333333333336</v>
      </c>
      <c r="O116" s="7">
        <f t="shared" si="27"/>
        <v>1649.6273086323044</v>
      </c>
    </row>
    <row r="117" spans="2:15" ht="12.75">
      <c r="B117" s="8">
        <f t="shared" si="14"/>
        <v>2342.083333333334</v>
      </c>
      <c r="C117">
        <f t="shared" si="18"/>
        <v>77.00000000000001</v>
      </c>
      <c r="D117" s="7">
        <f t="shared" si="19"/>
        <v>6.416666666666668</v>
      </c>
      <c r="E117" s="7">
        <f t="shared" si="20"/>
        <v>1649.6273086323044</v>
      </c>
      <c r="F117" s="8">
        <f t="shared" si="21"/>
        <v>1434.4585292454822</v>
      </c>
      <c r="G117" s="8">
        <f t="shared" si="15"/>
        <v>935.408696253751</v>
      </c>
      <c r="H117" s="8">
        <f t="shared" si="16"/>
        <v>500</v>
      </c>
      <c r="I117" s="4">
        <f t="shared" si="22"/>
        <v>147835230.3872462</v>
      </c>
      <c r="J117" s="7">
        <f t="shared" si="17"/>
        <v>4.4477506806257745</v>
      </c>
      <c r="K117" s="8">
        <f t="shared" si="23"/>
        <v>5</v>
      </c>
      <c r="L117" s="4">
        <f t="shared" si="24"/>
        <v>20000000000</v>
      </c>
      <c r="M117" s="4">
        <f t="shared" si="25"/>
        <v>1540000000000</v>
      </c>
      <c r="N117" s="7">
        <f t="shared" si="26"/>
        <v>25.666666666666664</v>
      </c>
      <c r="O117" s="7">
        <f t="shared" si="27"/>
        <v>1642.354859250951</v>
      </c>
    </row>
    <row r="118" spans="2:15" ht="12.75">
      <c r="B118" s="8">
        <f aca="true" t="shared" si="28" ref="B118:B181">B117+$B$36</f>
        <v>2372.5000000000005</v>
      </c>
      <c r="C118">
        <f t="shared" si="18"/>
        <v>78.00000000000001</v>
      </c>
      <c r="D118" s="7">
        <f t="shared" si="19"/>
        <v>6.500000000000001</v>
      </c>
      <c r="E118" s="7">
        <f t="shared" si="20"/>
        <v>1642.354859250951</v>
      </c>
      <c r="F118" s="8">
        <f t="shared" si="21"/>
        <v>1428.1346602182184</v>
      </c>
      <c r="G118" s="8">
        <f t="shared" si="15"/>
        <v>930.4324756966323</v>
      </c>
      <c r="H118" s="8">
        <f t="shared" si="16"/>
        <v>500</v>
      </c>
      <c r="I118" s="4">
        <f t="shared" si="22"/>
        <v>146733001.98570526</v>
      </c>
      <c r="J118" s="7">
        <f t="shared" si="17"/>
        <v>4.481161277129732</v>
      </c>
      <c r="K118" s="8">
        <f t="shared" si="23"/>
        <v>5</v>
      </c>
      <c r="L118" s="4">
        <f t="shared" si="24"/>
        <v>20000000000</v>
      </c>
      <c r="M118" s="4">
        <f t="shared" si="25"/>
        <v>1560000000000</v>
      </c>
      <c r="N118" s="7">
        <f t="shared" si="26"/>
        <v>26</v>
      </c>
      <c r="O118" s="7">
        <f t="shared" si="27"/>
        <v>1635.0816055117273</v>
      </c>
    </row>
    <row r="119" spans="2:15" ht="12.75">
      <c r="B119" s="8">
        <f t="shared" si="28"/>
        <v>2402.916666666667</v>
      </c>
      <c r="C119">
        <f t="shared" si="18"/>
        <v>79</v>
      </c>
      <c r="D119" s="7">
        <f t="shared" si="19"/>
        <v>6.583333333333333</v>
      </c>
      <c r="E119" s="7">
        <f t="shared" si="20"/>
        <v>1635.0816055117273</v>
      </c>
      <c r="F119" s="8">
        <f t="shared" si="21"/>
        <v>1421.8100917493282</v>
      </c>
      <c r="G119" s="8">
        <f t="shared" si="15"/>
        <v>925.4693834221293</v>
      </c>
      <c r="H119" s="8">
        <f t="shared" si="16"/>
        <v>500</v>
      </c>
      <c r="I119" s="4">
        <f t="shared" si="22"/>
        <v>145631294.66856208</v>
      </c>
      <c r="J119" s="7">
        <f t="shared" si="17"/>
        <v>4.515061464445571</v>
      </c>
      <c r="K119" s="8">
        <f t="shared" si="23"/>
        <v>5</v>
      </c>
      <c r="L119" s="4">
        <f t="shared" si="24"/>
        <v>20000000000</v>
      </c>
      <c r="M119" s="4">
        <f t="shared" si="25"/>
        <v>1580000000000</v>
      </c>
      <c r="N119" s="7">
        <f t="shared" si="26"/>
        <v>26.333333333333332</v>
      </c>
      <c r="O119" s="7">
        <f t="shared" si="27"/>
        <v>1627.807547147673</v>
      </c>
    </row>
    <row r="120" spans="2:15" ht="12.75">
      <c r="B120" s="8">
        <f t="shared" si="28"/>
        <v>2433.3333333333335</v>
      </c>
      <c r="C120">
        <f t="shared" si="18"/>
        <v>80</v>
      </c>
      <c r="D120" s="7">
        <f t="shared" si="19"/>
        <v>6.666666666666667</v>
      </c>
      <c r="E120" s="7">
        <f t="shared" si="20"/>
        <v>1627.807547147673</v>
      </c>
      <c r="F120" s="8">
        <f t="shared" si="21"/>
        <v>1415.4848236066723</v>
      </c>
      <c r="G120" s="8">
        <f t="shared" si="15"/>
        <v>920.5196126095976</v>
      </c>
      <c r="H120" s="8">
        <f t="shared" si="16"/>
        <v>500</v>
      </c>
      <c r="I120" s="4">
        <f t="shared" si="22"/>
        <v>144530116.08273607</v>
      </c>
      <c r="J120" s="7">
        <f t="shared" si="17"/>
        <v>4.549461831186365</v>
      </c>
      <c r="K120" s="8">
        <f t="shared" si="23"/>
        <v>5</v>
      </c>
      <c r="L120" s="4">
        <f t="shared" si="24"/>
        <v>20000000000</v>
      </c>
      <c r="M120" s="4">
        <f t="shared" si="25"/>
        <v>1600000000000</v>
      </c>
      <c r="N120" s="7">
        <f t="shared" si="26"/>
        <v>26.666666666666668</v>
      </c>
      <c r="O120" s="7">
        <f t="shared" si="27"/>
        <v>1620.5326838916685</v>
      </c>
    </row>
    <row r="121" spans="2:15" ht="12.75">
      <c r="B121" s="8">
        <f t="shared" si="28"/>
        <v>2463.75</v>
      </c>
      <c r="C121">
        <f t="shared" si="18"/>
        <v>81</v>
      </c>
      <c r="D121" s="7">
        <f t="shared" si="19"/>
        <v>6.75</v>
      </c>
      <c r="E121" s="7">
        <f t="shared" si="20"/>
        <v>1620.5326838916685</v>
      </c>
      <c r="F121" s="8">
        <f t="shared" si="21"/>
        <v>1409.1588555579726</v>
      </c>
      <c r="G121" s="8">
        <f t="shared" si="15"/>
        <v>915.5833595372699</v>
      </c>
      <c r="H121" s="8">
        <f t="shared" si="16"/>
        <v>500</v>
      </c>
      <c r="I121" s="4">
        <f t="shared" si="22"/>
        <v>143429473.9919877</v>
      </c>
      <c r="J121" s="7">
        <f t="shared" si="17"/>
        <v>4.584373269137651</v>
      </c>
      <c r="K121" s="8">
        <f t="shared" si="23"/>
        <v>5</v>
      </c>
      <c r="L121" s="4">
        <f t="shared" si="24"/>
        <v>20000000000</v>
      </c>
      <c r="M121" s="4">
        <f t="shared" si="25"/>
        <v>1620000000000</v>
      </c>
      <c r="N121" s="7">
        <f t="shared" si="26"/>
        <v>27</v>
      </c>
      <c r="O121" s="7">
        <f t="shared" si="27"/>
        <v>1613.2570154764928</v>
      </c>
    </row>
    <row r="122" spans="2:15" ht="12.75">
      <c r="B122" s="8">
        <f t="shared" si="28"/>
        <v>2494.1666666666665</v>
      </c>
      <c r="C122">
        <f t="shared" si="18"/>
        <v>81.99999999999999</v>
      </c>
      <c r="D122" s="7">
        <f t="shared" si="19"/>
        <v>6.833333333333332</v>
      </c>
      <c r="E122" s="7">
        <f t="shared" si="20"/>
        <v>1613.2570154764928</v>
      </c>
      <c r="F122" s="8">
        <f t="shared" si="21"/>
        <v>1402.8321873708635</v>
      </c>
      <c r="G122" s="8">
        <f t="shared" si="15"/>
        <v>910.6608236282216</v>
      </c>
      <c r="H122" s="8">
        <f t="shared" si="16"/>
        <v>500</v>
      </c>
      <c r="I122" s="4">
        <f t="shared" si="22"/>
        <v>142329376.27906132</v>
      </c>
      <c r="J122" s="7">
        <f t="shared" si="17"/>
        <v>4.6198069840911336</v>
      </c>
      <c r="K122" s="8">
        <f t="shared" si="23"/>
        <v>5</v>
      </c>
      <c r="L122" s="4">
        <f t="shared" si="24"/>
        <v>20000000000</v>
      </c>
      <c r="M122" s="4">
        <f t="shared" si="25"/>
        <v>1640000000000</v>
      </c>
      <c r="N122" s="7">
        <f t="shared" si="26"/>
        <v>27.333333333333332</v>
      </c>
      <c r="O122" s="7">
        <f t="shared" si="27"/>
        <v>1605.9805416347365</v>
      </c>
    </row>
    <row r="123" spans="2:15" ht="12.75">
      <c r="B123" s="8">
        <f t="shared" si="28"/>
        <v>2524.583333333333</v>
      </c>
      <c r="C123">
        <f t="shared" si="18"/>
        <v>82.99999999999999</v>
      </c>
      <c r="D123" s="7">
        <f t="shared" si="19"/>
        <v>6.916666666666665</v>
      </c>
      <c r="E123" s="7">
        <f t="shared" si="20"/>
        <v>1605.9805416347365</v>
      </c>
      <c r="F123" s="8">
        <f t="shared" si="21"/>
        <v>1396.5048188128144</v>
      </c>
      <c r="G123" s="8">
        <f t="shared" si="15"/>
        <v>905.7522074964041</v>
      </c>
      <c r="H123" s="8">
        <f t="shared" si="16"/>
        <v>500</v>
      </c>
      <c r="I123" s="4">
        <f t="shared" si="22"/>
        <v>141229830.94785032</v>
      </c>
      <c r="J123" s="7">
        <f t="shared" si="17"/>
        <v>4.655774507144596</v>
      </c>
      <c r="K123" s="8">
        <f t="shared" si="23"/>
        <v>5</v>
      </c>
      <c r="L123" s="4">
        <f t="shared" si="24"/>
        <v>20000000000</v>
      </c>
      <c r="M123" s="4">
        <f t="shared" si="25"/>
        <v>1660000000000</v>
      </c>
      <c r="N123" s="7">
        <f t="shared" si="26"/>
        <v>27.666666666666668</v>
      </c>
      <c r="O123" s="7">
        <f t="shared" si="27"/>
        <v>1598.7032620988603</v>
      </c>
    </row>
    <row r="124" spans="2:15" ht="12.75">
      <c r="B124" s="8">
        <f t="shared" si="28"/>
        <v>2554.9999999999995</v>
      </c>
      <c r="C124">
        <f t="shared" si="18"/>
        <v>83.99999999999999</v>
      </c>
      <c r="D124" s="7">
        <f t="shared" si="19"/>
        <v>6.999999999999999</v>
      </c>
      <c r="E124" s="7">
        <f t="shared" si="20"/>
        <v>1598.7032620988603</v>
      </c>
      <c r="F124" s="8">
        <f t="shared" si="21"/>
        <v>1390.176749651183</v>
      </c>
      <c r="G124" s="8">
        <f t="shared" si="15"/>
        <v>900.8577169929168</v>
      </c>
      <c r="H124" s="8">
        <f t="shared" si="16"/>
        <v>500</v>
      </c>
      <c r="I124" s="4">
        <f t="shared" si="22"/>
        <v>140130846.1256297</v>
      </c>
      <c r="J124" s="7">
        <f t="shared" si="17"/>
        <v>4.69228770649006</v>
      </c>
      <c r="K124" s="8">
        <f t="shared" si="23"/>
        <v>5</v>
      </c>
      <c r="L124" s="4">
        <f t="shared" si="24"/>
        <v>20000000000</v>
      </c>
      <c r="M124" s="4">
        <f t="shared" si="25"/>
        <v>1680000000000</v>
      </c>
      <c r="N124" s="7">
        <f t="shared" si="26"/>
        <v>28.000000000000004</v>
      </c>
      <c r="O124" s="7">
        <f t="shared" si="27"/>
        <v>1591.4251766011505</v>
      </c>
    </row>
    <row r="125" spans="2:15" ht="12.75">
      <c r="B125" s="8">
        <f t="shared" si="28"/>
        <v>2585.416666666666</v>
      </c>
      <c r="C125">
        <f t="shared" si="18"/>
        <v>84.99999999999997</v>
      </c>
      <c r="D125" s="7">
        <f t="shared" si="19"/>
        <v>7.083333333333331</v>
      </c>
      <c r="E125" s="7">
        <f t="shared" si="20"/>
        <v>1591.4251766011505</v>
      </c>
      <c r="F125" s="8">
        <f t="shared" si="21"/>
        <v>1383.8479796531744</v>
      </c>
      <c r="G125" s="8">
        <f t="shared" si="15"/>
        <v>895.9775612522959</v>
      </c>
      <c r="H125" s="8">
        <f t="shared" si="16"/>
        <v>500</v>
      </c>
      <c r="I125" s="4">
        <f t="shared" si="22"/>
        <v>139032430.06532013</v>
      </c>
      <c r="J125" s="7">
        <f t="shared" si="17"/>
        <v>4.729358799716153</v>
      </c>
      <c r="K125" s="8">
        <f t="shared" si="23"/>
        <v>5</v>
      </c>
      <c r="L125" s="4">
        <f t="shared" si="24"/>
        <v>20000000000</v>
      </c>
      <c r="M125" s="4">
        <f t="shared" si="25"/>
        <v>1700000000000</v>
      </c>
      <c r="N125" s="7">
        <f t="shared" si="26"/>
        <v>28.333333333333332</v>
      </c>
      <c r="O125" s="7">
        <f t="shared" si="27"/>
        <v>1584.1462848737924</v>
      </c>
    </row>
    <row r="126" spans="2:15" ht="12.75">
      <c r="B126" s="8">
        <f t="shared" si="28"/>
        <v>2615.8333333333326</v>
      </c>
      <c r="C126">
        <f t="shared" si="18"/>
        <v>85.99999999999997</v>
      </c>
      <c r="D126" s="7">
        <f t="shared" si="19"/>
        <v>7.166666666666664</v>
      </c>
      <c r="E126" s="7">
        <f t="shared" si="20"/>
        <v>1584.1462848737924</v>
      </c>
      <c r="F126" s="8">
        <f t="shared" si="21"/>
        <v>1377.5185085859066</v>
      </c>
      <c r="G126" s="8">
        <f t="shared" si="15"/>
        <v>891.1119527389387</v>
      </c>
      <c r="H126" s="8">
        <f t="shared" si="16"/>
        <v>500</v>
      </c>
      <c r="I126" s="4">
        <f t="shared" si="22"/>
        <v>137934591.14781696</v>
      </c>
      <c r="J126" s="7">
        <f t="shared" si="17"/>
        <v>4.767000366649864</v>
      </c>
      <c r="K126" s="8">
        <f t="shared" si="23"/>
        <v>5</v>
      </c>
      <c r="L126" s="4">
        <f t="shared" si="24"/>
        <v>20000000000</v>
      </c>
      <c r="M126" s="4">
        <f t="shared" si="25"/>
        <v>1720000000000</v>
      </c>
      <c r="N126" s="7">
        <f t="shared" si="26"/>
        <v>28.666666666666668</v>
      </c>
      <c r="O126" s="7">
        <f t="shared" si="27"/>
        <v>1576.866586648783</v>
      </c>
    </row>
    <row r="127" spans="2:15" ht="12.75">
      <c r="B127" s="8">
        <f t="shared" si="28"/>
        <v>2646.249999999999</v>
      </c>
      <c r="C127">
        <f t="shared" si="18"/>
        <v>86.99999999999997</v>
      </c>
      <c r="D127" s="7">
        <f t="shared" si="19"/>
        <v>7.249999999999997</v>
      </c>
      <c r="E127" s="7">
        <f t="shared" si="20"/>
        <v>1576.866586648783</v>
      </c>
      <c r="F127" s="8">
        <f t="shared" si="21"/>
        <v>1371.188336216333</v>
      </c>
      <c r="G127" s="8">
        <f t="shared" si="15"/>
        <v>886.2611072934204</v>
      </c>
      <c r="H127" s="8">
        <f t="shared" si="16"/>
        <v>500</v>
      </c>
      <c r="I127" s="4">
        <f t="shared" si="22"/>
        <v>136837337.8843445</v>
      </c>
      <c r="J127" s="7">
        <f t="shared" si="17"/>
        <v>4.8052253627668</v>
      </c>
      <c r="K127" s="8">
        <f t="shared" si="23"/>
        <v>5</v>
      </c>
      <c r="L127" s="4">
        <f t="shared" si="24"/>
        <v>20000000000</v>
      </c>
      <c r="M127" s="4">
        <f t="shared" si="25"/>
        <v>1740000000000</v>
      </c>
      <c r="N127" s="7">
        <f t="shared" si="26"/>
        <v>28.999999999999996</v>
      </c>
      <c r="O127" s="7">
        <f t="shared" si="27"/>
        <v>1569.586081657989</v>
      </c>
    </row>
    <row r="128" spans="2:15" ht="12.75">
      <c r="B128" s="8">
        <f t="shared" si="28"/>
        <v>2676.6666666666656</v>
      </c>
      <c r="C128">
        <f t="shared" si="18"/>
        <v>87.99999999999996</v>
      </c>
      <c r="D128" s="7">
        <f t="shared" si="19"/>
        <v>7.3333333333333295</v>
      </c>
      <c r="E128" s="7">
        <f t="shared" si="20"/>
        <v>1569.586081657989</v>
      </c>
      <c r="F128" s="8">
        <f t="shared" si="21"/>
        <v>1364.857462311295</v>
      </c>
      <c r="G128" s="8">
        <f t="shared" si="15"/>
        <v>881.4252441788678</v>
      </c>
      <c r="H128" s="8">
        <f t="shared" si="16"/>
        <v>500</v>
      </c>
      <c r="I128" s="4">
        <f t="shared" si="22"/>
        <v>135740678.9188814</v>
      </c>
      <c r="J128" s="7">
        <f t="shared" si="17"/>
        <v>4.844047133197888</v>
      </c>
      <c r="K128" s="8">
        <f t="shared" si="23"/>
        <v>5</v>
      </c>
      <c r="L128" s="4">
        <f t="shared" si="24"/>
        <v>20000000000</v>
      </c>
      <c r="M128" s="4">
        <f t="shared" si="25"/>
        <v>1760000000000</v>
      </c>
      <c r="N128" s="7">
        <f t="shared" si="26"/>
        <v>29.333333333333332</v>
      </c>
      <c r="O128" s="7">
        <f t="shared" si="27"/>
        <v>1562.3047696331323</v>
      </c>
    </row>
    <row r="129" spans="2:15" ht="12.75">
      <c r="B129" s="8">
        <f t="shared" si="28"/>
        <v>2707.083333333332</v>
      </c>
      <c r="C129">
        <f t="shared" si="18"/>
        <v>88.99999999999996</v>
      </c>
      <c r="D129" s="7">
        <f t="shared" si="19"/>
        <v>7.416666666666663</v>
      </c>
      <c r="E129" s="7">
        <f t="shared" si="20"/>
        <v>1562.3047696331323</v>
      </c>
      <c r="F129" s="8">
        <f t="shared" si="21"/>
        <v>1358.5258866375066</v>
      </c>
      <c r="G129" s="8">
        <f t="shared" si="15"/>
        <v>876.6045861271847</v>
      </c>
      <c r="H129" s="8">
        <f t="shared" si="16"/>
        <v>500</v>
      </c>
      <c r="I129" s="4">
        <f t="shared" si="22"/>
        <v>134644623.0306263</v>
      </c>
      <c r="J129" s="7">
        <f t="shared" si="17"/>
        <v>4.883479427364727</v>
      </c>
      <c r="K129" s="8">
        <f t="shared" si="23"/>
        <v>5</v>
      </c>
      <c r="L129" s="4">
        <f t="shared" si="24"/>
        <v>20000000000</v>
      </c>
      <c r="M129" s="4">
        <f t="shared" si="25"/>
        <v>1780000000000</v>
      </c>
      <c r="N129" s="7">
        <f t="shared" si="26"/>
        <v>29.666666666666668</v>
      </c>
      <c r="O129" s="7">
        <f t="shared" si="27"/>
        <v>1555.0226503057609</v>
      </c>
    </row>
    <row r="130" spans="2:15" ht="12.75">
      <c r="B130" s="8">
        <f t="shared" si="28"/>
        <v>2737.4999999999986</v>
      </c>
      <c r="C130">
        <f t="shared" si="18"/>
        <v>89.99999999999996</v>
      </c>
      <c r="D130" s="7">
        <f t="shared" si="19"/>
        <v>7.4999999999999964</v>
      </c>
      <c r="E130" s="7">
        <f t="shared" si="20"/>
        <v>1555.0226503057609</v>
      </c>
      <c r="F130" s="8">
        <f t="shared" si="21"/>
        <v>1352.1936089615313</v>
      </c>
      <c r="G130" s="8">
        <f t="shared" si="15"/>
        <v>871.7993593851158</v>
      </c>
      <c r="H130" s="8">
        <f t="shared" si="16"/>
        <v>500</v>
      </c>
      <c r="I130" s="4">
        <f t="shared" si="22"/>
        <v>133549179.13651401</v>
      </c>
      <c r="J130" s="7">
        <f t="shared" si="17"/>
        <v>4.923536414276352</v>
      </c>
      <c r="K130" s="8">
        <f t="shared" si="23"/>
        <v>5</v>
      </c>
      <c r="L130" s="4">
        <f t="shared" si="24"/>
        <v>20000000000</v>
      </c>
      <c r="M130" s="4">
        <f t="shared" si="25"/>
        <v>1800000000000</v>
      </c>
      <c r="N130" s="7">
        <f t="shared" si="26"/>
        <v>30</v>
      </c>
      <c r="O130" s="7">
        <f t="shared" si="27"/>
        <v>1547.739723407307</v>
      </c>
    </row>
    <row r="131" spans="2:15" ht="12.75">
      <c r="B131" s="8">
        <f t="shared" si="28"/>
        <v>2767.916666666665</v>
      </c>
      <c r="C131">
        <f t="shared" si="18"/>
        <v>90.99999999999994</v>
      </c>
      <c r="D131" s="7">
        <f t="shared" si="19"/>
        <v>7.583333333333329</v>
      </c>
      <c r="E131" s="7">
        <f t="shared" si="20"/>
        <v>1547.739723407307</v>
      </c>
      <c r="F131" s="8">
        <f t="shared" si="21"/>
        <v>1345.8606290498324</v>
      </c>
      <c r="G131" s="8">
        <f t="shared" si="15"/>
        <v>867.0097937601569</v>
      </c>
      <c r="H131" s="8">
        <f t="shared" si="16"/>
        <v>500</v>
      </c>
      <c r="I131" s="4">
        <f t="shared" si="22"/>
        <v>132454356.29379758</v>
      </c>
      <c r="J131" s="7">
        <f t="shared" si="17"/>
        <v>4.9642326985219185</v>
      </c>
      <c r="K131" s="8">
        <f t="shared" si="23"/>
        <v>5</v>
      </c>
      <c r="L131" s="4">
        <f t="shared" si="24"/>
        <v>20000000000</v>
      </c>
      <c r="M131" s="4">
        <f t="shared" si="25"/>
        <v>1820000000000</v>
      </c>
      <c r="N131" s="7">
        <f t="shared" si="26"/>
        <v>30.333333333333336</v>
      </c>
      <c r="O131" s="7">
        <f t="shared" si="27"/>
        <v>1540.4559886690147</v>
      </c>
    </row>
    <row r="132" spans="2:15" ht="12.75">
      <c r="B132" s="8">
        <f t="shared" si="28"/>
        <v>2798.3333333333317</v>
      </c>
      <c r="C132">
        <f t="shared" si="18"/>
        <v>91.99999999999994</v>
      </c>
      <c r="D132" s="7">
        <f t="shared" si="19"/>
        <v>7.666666666666662</v>
      </c>
      <c r="E132" s="7">
        <f t="shared" si="20"/>
        <v>1540.4559886690147</v>
      </c>
      <c r="F132" s="8">
        <f t="shared" si="21"/>
        <v>1339.5269466687084</v>
      </c>
      <c r="G132" s="8">
        <f t="shared" si="15"/>
        <v>862.2361226660978</v>
      </c>
      <c r="H132" s="8">
        <f t="shared" si="16"/>
        <v>500</v>
      </c>
      <c r="I132" s="4">
        <f t="shared" si="22"/>
        <v>131360163.70266585</v>
      </c>
      <c r="J132" s="7">
        <f t="shared" si="17"/>
        <v>5.00558333699761</v>
      </c>
      <c r="K132" s="8">
        <f t="shared" si="23"/>
        <v>6</v>
      </c>
      <c r="L132" s="4">
        <f t="shared" si="24"/>
        <v>20000000000</v>
      </c>
      <c r="M132" s="4">
        <f t="shared" si="25"/>
        <v>1840000000000</v>
      </c>
      <c r="N132" s="7">
        <f t="shared" si="26"/>
        <v>30.666666666666664</v>
      </c>
      <c r="O132" s="7">
        <f t="shared" si="27"/>
        <v>1533.1714458220263</v>
      </c>
    </row>
    <row r="133" spans="2:15" ht="12.75">
      <c r="B133" s="8">
        <f t="shared" si="28"/>
        <v>2828.749999999998</v>
      </c>
      <c r="C133">
        <f t="shared" si="18"/>
        <v>92.99999999999994</v>
      </c>
      <c r="D133" s="7">
        <f t="shared" si="19"/>
        <v>7.749999999999996</v>
      </c>
      <c r="E133" s="7">
        <f t="shared" si="20"/>
        <v>1533.1714458220263</v>
      </c>
      <c r="F133" s="8">
        <f t="shared" si="21"/>
        <v>1333.1925615843709</v>
      </c>
      <c r="G133" s="8">
        <f t="shared" si="15"/>
        <v>857.4785831683332</v>
      </c>
      <c r="H133" s="8">
        <f t="shared" si="16"/>
        <v>500</v>
      </c>
      <c r="I133" s="4">
        <f t="shared" si="22"/>
        <v>130266610.70894054</v>
      </c>
      <c r="J133" s="7">
        <f t="shared" si="17"/>
        <v>5.0476038564056545</v>
      </c>
      <c r="K133" s="8">
        <f t="shared" si="23"/>
        <v>6</v>
      </c>
      <c r="L133" s="4">
        <f t="shared" si="24"/>
        <v>20000000000</v>
      </c>
      <c r="M133" s="4">
        <f t="shared" si="25"/>
        <v>1860000000000</v>
      </c>
      <c r="N133" s="7">
        <f t="shared" si="26"/>
        <v>31</v>
      </c>
      <c r="O133" s="7">
        <f t="shared" si="27"/>
        <v>1525.886094597282</v>
      </c>
    </row>
    <row r="134" spans="2:15" ht="12.75">
      <c r="B134" s="8">
        <f t="shared" si="28"/>
        <v>2859.1666666666647</v>
      </c>
      <c r="C134">
        <f t="shared" si="18"/>
        <v>93.99999999999993</v>
      </c>
      <c r="D134" s="7">
        <f t="shared" si="19"/>
        <v>7.833333333333328</v>
      </c>
      <c r="E134" s="7">
        <f t="shared" si="20"/>
        <v>1525.886094597282</v>
      </c>
      <c r="F134" s="8">
        <f t="shared" si="21"/>
        <v>1326.857473562854</v>
      </c>
      <c r="G134" s="8">
        <f t="shared" si="15"/>
        <v>852.7374160286273</v>
      </c>
      <c r="H134" s="8">
        <f t="shared" si="16"/>
        <v>500</v>
      </c>
      <c r="I134" s="4">
        <f t="shared" si="22"/>
        <v>129173706.80680245</v>
      </c>
      <c r="J134" s="7">
        <f t="shared" si="17"/>
        <v>5.090310271569259</v>
      </c>
      <c r="K134" s="8">
        <f t="shared" si="23"/>
        <v>6</v>
      </c>
      <c r="L134" s="4">
        <f t="shared" si="24"/>
        <v>20000000000</v>
      </c>
      <c r="M134" s="4">
        <f t="shared" si="25"/>
        <v>1880000000000</v>
      </c>
      <c r="N134" s="7">
        <f t="shared" si="26"/>
        <v>31.333333333333336</v>
      </c>
      <c r="O134" s="7">
        <f t="shared" si="27"/>
        <v>1518.5999347256347</v>
      </c>
    </row>
    <row r="135" spans="2:15" ht="12.75">
      <c r="B135" s="8">
        <f t="shared" si="28"/>
        <v>2889.583333333331</v>
      </c>
      <c r="C135">
        <f t="shared" si="18"/>
        <v>94.99999999999993</v>
      </c>
      <c r="D135" s="7">
        <f t="shared" si="19"/>
        <v>7.916666666666661</v>
      </c>
      <c r="E135" s="7">
        <f t="shared" si="20"/>
        <v>1518.5999347256347</v>
      </c>
      <c r="F135" s="8">
        <f t="shared" si="21"/>
        <v>1320.5216823701173</v>
      </c>
      <c r="G135" s="8">
        <f t="shared" si="15"/>
        <v>848.0128657495324</v>
      </c>
      <c r="H135" s="8">
        <f t="shared" si="16"/>
        <v>500</v>
      </c>
      <c r="I135" s="4">
        <f t="shared" si="22"/>
        <v>128081461.64160885</v>
      </c>
      <c r="J135" s="7">
        <f t="shared" si="17"/>
        <v>5.133719104605645</v>
      </c>
      <c r="K135" s="8">
        <f t="shared" si="23"/>
        <v>6</v>
      </c>
      <c r="L135" s="4">
        <f t="shared" si="24"/>
        <v>20000000000</v>
      </c>
      <c r="M135" s="4">
        <f t="shared" si="25"/>
        <v>1900000000000</v>
      </c>
      <c r="N135" s="7">
        <f t="shared" si="26"/>
        <v>31.666666666666664</v>
      </c>
      <c r="O135" s="7">
        <f t="shared" si="27"/>
        <v>1511.31296593772</v>
      </c>
    </row>
    <row r="136" spans="2:15" ht="12.75">
      <c r="B136" s="8">
        <f t="shared" si="28"/>
        <v>2919.9999999999977</v>
      </c>
      <c r="C136">
        <f t="shared" si="18"/>
        <v>95.99999999999991</v>
      </c>
      <c r="D136" s="7">
        <f t="shared" si="19"/>
        <v>7.999999999999993</v>
      </c>
      <c r="E136" s="7">
        <f t="shared" si="20"/>
        <v>1511.31296593772</v>
      </c>
      <c r="F136" s="8">
        <f t="shared" si="21"/>
        <v>1314.1851877719305</v>
      </c>
      <c r="G136" s="8">
        <f t="shared" si="15"/>
        <v>843.3051806180703</v>
      </c>
      <c r="H136" s="8">
        <f t="shared" si="16"/>
        <v>500</v>
      </c>
      <c r="I136" s="4">
        <f t="shared" si="22"/>
        <v>126989885.01273352</v>
      </c>
      <c r="J136" s="7">
        <f t="shared" si="17"/>
        <v>5.17784740500718</v>
      </c>
      <c r="K136" s="8">
        <f t="shared" si="23"/>
        <v>6</v>
      </c>
      <c r="L136" s="4">
        <f t="shared" si="24"/>
        <v>20000000000</v>
      </c>
      <c r="M136" s="4">
        <f t="shared" si="25"/>
        <v>1920000000000</v>
      </c>
      <c r="N136" s="7">
        <f t="shared" si="26"/>
        <v>32</v>
      </c>
      <c r="O136" s="7">
        <f t="shared" si="27"/>
        <v>1504.0251879641014</v>
      </c>
    </row>
    <row r="137" spans="2:15" ht="12.75">
      <c r="B137" s="8">
        <f t="shared" si="28"/>
        <v>2950.4166666666642</v>
      </c>
      <c r="C137">
        <f t="shared" si="18"/>
        <v>96.99999999999991</v>
      </c>
      <c r="D137" s="7">
        <f t="shared" si="19"/>
        <v>8.083333333333327</v>
      </c>
      <c r="E137" s="7">
        <f t="shared" si="20"/>
        <v>1504.0251879641014</v>
      </c>
      <c r="F137" s="8">
        <f t="shared" si="21"/>
        <v>1307.8479895340013</v>
      </c>
      <c r="G137" s="8">
        <f t="shared" si="15"/>
        <v>838.6146127489377</v>
      </c>
      <c r="H137" s="8">
        <f t="shared" si="16"/>
        <v>500</v>
      </c>
      <c r="I137" s="4">
        <f t="shared" si="22"/>
        <v>125898986.87650979</v>
      </c>
      <c r="J137" s="7">
        <f t="shared" si="17"/>
        <v>5.222712770677784</v>
      </c>
      <c r="K137" s="8">
        <f t="shared" si="23"/>
        <v>6</v>
      </c>
      <c r="L137" s="4">
        <f t="shared" si="24"/>
        <v>20000000000</v>
      </c>
      <c r="M137" s="4">
        <f t="shared" si="25"/>
        <v>1940000000000</v>
      </c>
      <c r="N137" s="7">
        <f t="shared" si="26"/>
        <v>32.33333333333333</v>
      </c>
      <c r="O137" s="7">
        <f t="shared" si="27"/>
        <v>1496.736600535096</v>
      </c>
    </row>
    <row r="138" spans="2:15" ht="12.75">
      <c r="B138" s="8">
        <f t="shared" si="28"/>
        <v>2980.8333333333308</v>
      </c>
      <c r="C138">
        <f t="shared" si="18"/>
        <v>97.99999999999991</v>
      </c>
      <c r="D138" s="7">
        <f t="shared" si="19"/>
        <v>8.166666666666659</v>
      </c>
      <c r="E138" s="7">
        <f t="shared" si="20"/>
        <v>1496.736600535096</v>
      </c>
      <c r="F138" s="8">
        <f t="shared" si="21"/>
        <v>1301.5100874218226</v>
      </c>
      <c r="G138" s="8">
        <f t="shared" si="15"/>
        <v>833.9414181267516</v>
      </c>
      <c r="H138" s="8">
        <f t="shared" si="16"/>
        <v>500</v>
      </c>
      <c r="I138" s="4">
        <f t="shared" si="22"/>
        <v>124808777.34918784</v>
      </c>
      <c r="J138" s="7">
        <f t="shared" si="17"/>
        <v>5.2683333699817</v>
      </c>
      <c r="K138" s="8">
        <f t="shared" si="23"/>
        <v>6</v>
      </c>
      <c r="L138" s="4">
        <f t="shared" si="24"/>
        <v>20000000000</v>
      </c>
      <c r="M138" s="4">
        <f t="shared" si="25"/>
        <v>1960000000000</v>
      </c>
      <c r="N138" s="7">
        <f t="shared" si="26"/>
        <v>32.666666666666664</v>
      </c>
      <c r="O138" s="7">
        <f t="shared" si="27"/>
        <v>1489.447203380963</v>
      </c>
    </row>
    <row r="139" spans="2:15" ht="12.75">
      <c r="B139" s="8">
        <f t="shared" si="28"/>
        <v>3011.2499999999973</v>
      </c>
      <c r="C139">
        <f t="shared" si="18"/>
        <v>98.9999999999999</v>
      </c>
      <c r="D139" s="7">
        <f t="shared" si="19"/>
        <v>8.249999999999991</v>
      </c>
      <c r="E139" s="7">
        <f t="shared" si="20"/>
        <v>1489.447203380963</v>
      </c>
      <c r="F139" s="8">
        <f t="shared" si="21"/>
        <v>1295.1714812008374</v>
      </c>
      <c r="G139" s="8">
        <f t="shared" si="15"/>
        <v>829.2858566476843</v>
      </c>
      <c r="H139" s="8">
        <f t="shared" si="16"/>
        <v>500</v>
      </c>
      <c r="I139" s="4">
        <f t="shared" si="22"/>
        <v>123719266.71001095</v>
      </c>
      <c r="J139" s="7">
        <f t="shared" si="17"/>
        <v>5.314727964857368</v>
      </c>
      <c r="K139" s="8">
        <f t="shared" si="23"/>
        <v>6</v>
      </c>
      <c r="L139" s="4">
        <f t="shared" si="24"/>
        <v>20000000000</v>
      </c>
      <c r="M139" s="4">
        <f t="shared" si="25"/>
        <v>1980000000000</v>
      </c>
      <c r="N139" s="7">
        <f t="shared" si="26"/>
        <v>33</v>
      </c>
      <c r="O139" s="7">
        <f t="shared" si="27"/>
        <v>1482.1569962317735</v>
      </c>
    </row>
    <row r="140" spans="2:15" ht="12.75">
      <c r="B140" s="8">
        <f t="shared" si="28"/>
        <v>3041.666666666664</v>
      </c>
      <c r="C140">
        <f t="shared" si="18"/>
        <v>99.9999999999999</v>
      </c>
      <c r="D140" s="7">
        <f t="shared" si="19"/>
        <v>8.333333333333325</v>
      </c>
      <c r="E140" s="7">
        <f t="shared" si="20"/>
        <v>1482.1569962317735</v>
      </c>
      <c r="F140" s="8">
        <f t="shared" si="21"/>
        <v>1288.832170636325</v>
      </c>
      <c r="G140" s="8">
        <f t="shared" si="15"/>
        <v>824.6481921599456</v>
      </c>
      <c r="H140" s="8">
        <f t="shared" si="16"/>
        <v>500</v>
      </c>
      <c r="I140" s="4">
        <f t="shared" si="22"/>
        <v>122630465.40430932</v>
      </c>
      <c r="J140" s="7">
        <f t="shared" si="17"/>
        <v>5.3619159350612415</v>
      </c>
      <c r="K140" s="8">
        <f t="shared" si="23"/>
        <v>6</v>
      </c>
      <c r="L140" s="4">
        <f t="shared" si="24"/>
        <v>20000000000</v>
      </c>
      <c r="M140" s="4">
        <f t="shared" si="25"/>
        <v>2000000000000</v>
      </c>
      <c r="N140" s="7">
        <f t="shared" si="26"/>
        <v>33.33333333333333</v>
      </c>
      <c r="O140" s="7">
        <f t="shared" si="27"/>
        <v>1474.8659788174248</v>
      </c>
    </row>
    <row r="141" spans="2:15" ht="12.75">
      <c r="B141" s="8">
        <f t="shared" si="28"/>
        <v>3072.0833333333303</v>
      </c>
      <c r="C141">
        <f t="shared" si="18"/>
        <v>100.9999999999999</v>
      </c>
      <c r="D141" s="7">
        <f t="shared" si="19"/>
        <v>8.416666666666659</v>
      </c>
      <c r="E141" s="7">
        <f t="shared" si="20"/>
        <v>1474.8659788174248</v>
      </c>
      <c r="F141" s="8">
        <f t="shared" si="21"/>
        <v>1282.4921554934128</v>
      </c>
      <c r="G141" s="8">
        <f t="shared" si="15"/>
        <v>820.0286925033038</v>
      </c>
      <c r="H141" s="8">
        <f t="shared" si="16"/>
        <v>500</v>
      </c>
      <c r="I141" s="4">
        <f t="shared" si="22"/>
        <v>121542384.04668279</v>
      </c>
      <c r="J141" s="7">
        <f t="shared" si="17"/>
        <v>5.4099173036032635</v>
      </c>
      <c r="K141" s="8">
        <f t="shared" si="23"/>
        <v>6</v>
      </c>
      <c r="L141" s="4">
        <f t="shared" si="24"/>
        <v>20000000000</v>
      </c>
      <c r="M141" s="4">
        <f t="shared" si="25"/>
        <v>2020000000000</v>
      </c>
      <c r="N141" s="7">
        <f t="shared" si="26"/>
        <v>33.666666666666664</v>
      </c>
      <c r="O141" s="7">
        <f t="shared" si="27"/>
        <v>1467.5741508677124</v>
      </c>
    </row>
    <row r="142" spans="2:15" ht="12.75">
      <c r="B142" s="8">
        <f t="shared" si="28"/>
        <v>3102.499999999997</v>
      </c>
      <c r="C142">
        <f t="shared" si="18"/>
        <v>101.99999999999989</v>
      </c>
      <c r="D142" s="7">
        <f t="shared" si="19"/>
        <v>8.499999999999991</v>
      </c>
      <c r="E142" s="7">
        <f t="shared" si="20"/>
        <v>1467.5741508677124</v>
      </c>
      <c r="F142" s="8">
        <f t="shared" si="21"/>
        <v>1276.1514355371414</v>
      </c>
      <c r="G142" s="8">
        <f t="shared" si="15"/>
        <v>815.4276295474788</v>
      </c>
      <c r="H142" s="8">
        <f t="shared" si="16"/>
        <v>500</v>
      </c>
      <c r="I142" s="4">
        <f t="shared" si="22"/>
        <v>120455033.42426082</v>
      </c>
      <c r="J142" s="7">
        <f t="shared" si="17"/>
        <v>5.4587527634433295</v>
      </c>
      <c r="K142" s="8">
        <f t="shared" si="23"/>
        <v>6</v>
      </c>
      <c r="L142" s="4">
        <f t="shared" si="24"/>
        <v>20000000000</v>
      </c>
      <c r="M142" s="4">
        <f t="shared" si="25"/>
        <v>2040000000000</v>
      </c>
      <c r="N142" s="7">
        <f t="shared" si="26"/>
        <v>34</v>
      </c>
      <c r="O142" s="7">
        <f t="shared" si="27"/>
        <v>1460.2815121122298</v>
      </c>
    </row>
    <row r="143" spans="2:15" ht="12.75">
      <c r="B143" s="8">
        <f t="shared" si="28"/>
        <v>3132.9166666666633</v>
      </c>
      <c r="C143">
        <f t="shared" si="18"/>
        <v>102.99999999999989</v>
      </c>
      <c r="D143" s="7">
        <f t="shared" si="19"/>
        <v>8.583333333333323</v>
      </c>
      <c r="E143" s="7">
        <f t="shared" si="20"/>
        <v>1460.2815121122298</v>
      </c>
      <c r="F143" s="8">
        <f t="shared" si="21"/>
        <v>1269.8100105323738</v>
      </c>
      <c r="G143" s="8">
        <f t="shared" si="15"/>
        <v>810.8452792291349</v>
      </c>
      <c r="H143" s="8">
        <f t="shared" si="16"/>
        <v>500</v>
      </c>
      <c r="I143" s="4">
        <f t="shared" si="22"/>
        <v>119368424.50000668</v>
      </c>
      <c r="J143" s="7">
        <f t="shared" si="17"/>
        <v>5.508443705523697</v>
      </c>
      <c r="K143" s="8">
        <f t="shared" si="23"/>
        <v>6</v>
      </c>
      <c r="L143" s="4">
        <f t="shared" si="24"/>
        <v>20000000000</v>
      </c>
      <c r="M143" s="4">
        <f t="shared" si="25"/>
        <v>2060000000000</v>
      </c>
      <c r="N143" s="7">
        <f t="shared" si="26"/>
        <v>34.333333333333336</v>
      </c>
      <c r="O143" s="7">
        <f t="shared" si="27"/>
        <v>1452.9880622804685</v>
      </c>
    </row>
    <row r="144" spans="2:15" ht="12.75">
      <c r="B144" s="8">
        <f t="shared" si="28"/>
        <v>3163.33333333333</v>
      </c>
      <c r="C144">
        <f t="shared" si="18"/>
        <v>103.99999999999989</v>
      </c>
      <c r="D144" s="7">
        <f t="shared" si="19"/>
        <v>8.666666666666657</v>
      </c>
      <c r="E144" s="7">
        <f t="shared" si="20"/>
        <v>1452.9880622804685</v>
      </c>
      <c r="F144" s="8">
        <f t="shared" si="21"/>
        <v>1263.4678802438857</v>
      </c>
      <c r="G144" s="8">
        <f t="shared" si="15"/>
        <v>806.2819215875958</v>
      </c>
      <c r="H144" s="8">
        <f t="shared" si="16"/>
        <v>500</v>
      </c>
      <c r="I144" s="4">
        <f t="shared" si="22"/>
        <v>118282568.416124</v>
      </c>
      <c r="J144" s="7">
        <f t="shared" si="17"/>
        <v>5.559012248213143</v>
      </c>
      <c r="K144" s="8">
        <f t="shared" si="23"/>
        <v>6</v>
      </c>
      <c r="L144" s="4">
        <f t="shared" si="24"/>
        <v>20000000000</v>
      </c>
      <c r="M144" s="4">
        <f t="shared" si="25"/>
        <v>2080000000000</v>
      </c>
      <c r="N144" s="7">
        <f t="shared" si="26"/>
        <v>34.66666666666667</v>
      </c>
      <c r="O144" s="7">
        <f t="shared" si="27"/>
        <v>1445.6938011017467</v>
      </c>
    </row>
    <row r="145" spans="2:15" ht="12.75">
      <c r="B145" s="8">
        <f t="shared" si="28"/>
        <v>3193.7499999999964</v>
      </c>
      <c r="C145">
        <f t="shared" si="18"/>
        <v>104.99999999999987</v>
      </c>
      <c r="D145" s="7">
        <f t="shared" si="19"/>
        <v>8.74999999999999</v>
      </c>
      <c r="E145" s="7">
        <f t="shared" si="20"/>
        <v>1445.6938011017467</v>
      </c>
      <c r="F145" s="8">
        <f t="shared" si="21"/>
        <v>1257.1250444363016</v>
      </c>
      <c r="G145" s="8">
        <f t="shared" si="15"/>
        <v>801.7378407989027</v>
      </c>
      <c r="H145" s="8">
        <f t="shared" si="16"/>
        <v>500</v>
      </c>
      <c r="I145" s="4">
        <f t="shared" si="22"/>
        <v>117197476.49751082</v>
      </c>
      <c r="J145" s="7">
        <f t="shared" si="17"/>
        <v>5.610481268249047</v>
      </c>
      <c r="K145" s="8">
        <f t="shared" si="23"/>
        <v>6</v>
      </c>
      <c r="L145" s="4">
        <f t="shared" si="24"/>
        <v>20000000000</v>
      </c>
      <c r="M145" s="4">
        <f t="shared" si="25"/>
        <v>2100000000000</v>
      </c>
      <c r="N145" s="7">
        <f t="shared" si="26"/>
        <v>35</v>
      </c>
      <c r="O145" s="7">
        <f t="shared" si="27"/>
        <v>1438.398728305223</v>
      </c>
    </row>
    <row r="146" spans="2:15" ht="12.75">
      <c r="B146" s="8">
        <f t="shared" si="28"/>
        <v>3224.166666666663</v>
      </c>
      <c r="C146">
        <f t="shared" si="18"/>
        <v>105.99999999999987</v>
      </c>
      <c r="D146" s="7">
        <f t="shared" si="19"/>
        <v>8.833333333333323</v>
      </c>
      <c r="E146" s="7">
        <f t="shared" si="20"/>
        <v>1438.398728305223</v>
      </c>
      <c r="F146" s="8">
        <f t="shared" si="21"/>
        <v>1250.781502874107</v>
      </c>
      <c r="G146" s="8">
        <f t="shared" si="15"/>
        <v>797.2133252082516</v>
      </c>
      <c r="H146" s="8">
        <f t="shared" si="16"/>
        <v>500</v>
      </c>
      <c r="I146" s="4">
        <f t="shared" si="22"/>
        <v>116113160.25530152</v>
      </c>
      <c r="J146" s="7">
        <f t="shared" si="17"/>
        <v>5.662874433264946</v>
      </c>
      <c r="K146" s="8">
        <f t="shared" si="23"/>
        <v>6</v>
      </c>
      <c r="L146" s="4">
        <f t="shared" si="24"/>
        <v>20000000000</v>
      </c>
      <c r="M146" s="4">
        <f t="shared" si="25"/>
        <v>2120000000000</v>
      </c>
      <c r="N146" s="7">
        <f t="shared" si="26"/>
        <v>35.333333333333336</v>
      </c>
      <c r="O146" s="7">
        <f t="shared" si="27"/>
        <v>1431.1028436199256</v>
      </c>
    </row>
    <row r="147" spans="2:15" ht="12.75">
      <c r="B147" s="8">
        <f t="shared" si="28"/>
        <v>3254.5833333333294</v>
      </c>
      <c r="C147">
        <f t="shared" si="18"/>
        <v>106.99999999999987</v>
      </c>
      <c r="D147" s="7">
        <f t="shared" si="19"/>
        <v>8.916666666666655</v>
      </c>
      <c r="E147" s="7">
        <f t="shared" si="20"/>
        <v>1431.1028436199256</v>
      </c>
      <c r="F147" s="8">
        <f t="shared" si="21"/>
        <v>1244.4372553216745</v>
      </c>
      <c r="G147" s="8">
        <f t="shared" si="15"/>
        <v>792.7086673606103</v>
      </c>
      <c r="H147" s="8">
        <f t="shared" si="16"/>
        <v>500</v>
      </c>
      <c r="I147" s="4">
        <f t="shared" si="22"/>
        <v>115029631.39048846</v>
      </c>
      <c r="J147" s="7">
        <f t="shared" si="17"/>
        <v>5.716216235999452</v>
      </c>
      <c r="K147" s="8">
        <f t="shared" si="23"/>
        <v>6</v>
      </c>
      <c r="L147" s="4">
        <f t="shared" si="24"/>
        <v>20000000000</v>
      </c>
      <c r="M147" s="4">
        <f t="shared" si="25"/>
        <v>2140000000000</v>
      </c>
      <c r="N147" s="7">
        <f t="shared" si="26"/>
        <v>35.66666666666667</v>
      </c>
      <c r="O147" s="7">
        <f t="shared" si="27"/>
        <v>1423.806146774709</v>
      </c>
    </row>
    <row r="148" spans="2:15" ht="12.75">
      <c r="B148" s="8">
        <f t="shared" si="28"/>
        <v>3284.999999999996</v>
      </c>
      <c r="C148">
        <f t="shared" si="18"/>
        <v>107.99999999999986</v>
      </c>
      <c r="D148" s="7">
        <f t="shared" si="19"/>
        <v>8.999999999999988</v>
      </c>
      <c r="E148" s="7">
        <f t="shared" si="20"/>
        <v>1423.806146774709</v>
      </c>
      <c r="F148" s="8">
        <f t="shared" si="21"/>
        <v>1238.0923015432254</v>
      </c>
      <c r="G148" s="8">
        <f t="shared" si="15"/>
        <v>788.2241640293153</v>
      </c>
      <c r="H148" s="8">
        <f t="shared" si="16"/>
        <v>500</v>
      </c>
      <c r="I148" s="4">
        <f t="shared" si="22"/>
        <v>113946901.79761101</v>
      </c>
      <c r="J148" s="7">
        <f t="shared" si="17"/>
        <v>5.770532030289288</v>
      </c>
      <c r="K148" s="8">
        <f t="shared" si="23"/>
        <v>6</v>
      </c>
      <c r="L148" s="4">
        <f t="shared" si="24"/>
        <v>20000000000</v>
      </c>
      <c r="M148" s="4">
        <f t="shared" si="25"/>
        <v>2160000000000</v>
      </c>
      <c r="N148" s="7">
        <f t="shared" si="26"/>
        <v>36</v>
      </c>
      <c r="O148" s="7">
        <f t="shared" si="27"/>
        <v>1416.5086374983123</v>
      </c>
    </row>
    <row r="149" spans="2:15" ht="12.75">
      <c r="B149" s="8">
        <f t="shared" si="28"/>
        <v>3315.4166666666624</v>
      </c>
      <c r="C149">
        <f t="shared" si="18"/>
        <v>108.99999999999986</v>
      </c>
      <c r="D149" s="7">
        <f t="shared" si="19"/>
        <v>9.083333333333321</v>
      </c>
      <c r="E149" s="7">
        <f t="shared" si="20"/>
        <v>1416.5086374983123</v>
      </c>
      <c r="F149" s="8">
        <f t="shared" si="21"/>
        <v>1231.7466413028803</v>
      </c>
      <c r="G149" s="8">
        <f t="shared" si="15"/>
        <v>783.760116242593</v>
      </c>
      <c r="H149" s="8">
        <f t="shared" si="16"/>
        <v>500</v>
      </c>
      <c r="I149" s="4">
        <f t="shared" si="22"/>
        <v>112864983.56854047</v>
      </c>
      <c r="J149" s="7">
        <f t="shared" si="17"/>
        <v>5.825848068954319</v>
      </c>
      <c r="K149" s="8">
        <f t="shared" si="23"/>
        <v>6</v>
      </c>
      <c r="L149" s="4">
        <f t="shared" si="24"/>
        <v>20000000000</v>
      </c>
      <c r="M149" s="4">
        <f t="shared" si="25"/>
        <v>2180000000000</v>
      </c>
      <c r="N149" s="7">
        <f t="shared" si="26"/>
        <v>36.333333333333336</v>
      </c>
      <c r="O149" s="7">
        <f t="shared" si="27"/>
        <v>1409.2103155192858</v>
      </c>
    </row>
    <row r="150" spans="2:15" ht="12.75">
      <c r="B150" s="8">
        <f t="shared" si="28"/>
        <v>3345.833333333329</v>
      </c>
      <c r="C150">
        <f t="shared" si="18"/>
        <v>109.99999999999986</v>
      </c>
      <c r="D150" s="7">
        <f t="shared" si="19"/>
        <v>9.166666666666655</v>
      </c>
      <c r="E150" s="7">
        <f t="shared" si="20"/>
        <v>1409.2103155192858</v>
      </c>
      <c r="F150" s="8">
        <f t="shared" si="21"/>
        <v>1225.4002743645965</v>
      </c>
      <c r="G150" s="8">
        <f t="shared" si="15"/>
        <v>779.316829307698</v>
      </c>
      <c r="H150" s="8">
        <f t="shared" si="16"/>
        <v>500</v>
      </c>
      <c r="I150" s="4">
        <f t="shared" si="22"/>
        <v>111783888.9963281</v>
      </c>
      <c r="J150" s="7">
        <f t="shared" si="17"/>
        <v>5.882191543693217</v>
      </c>
      <c r="K150" s="8">
        <f t="shared" si="23"/>
        <v>6</v>
      </c>
      <c r="L150" s="4">
        <f t="shared" si="24"/>
        <v>20000000000</v>
      </c>
      <c r="M150" s="4">
        <f t="shared" si="25"/>
        <v>2200000000000</v>
      </c>
      <c r="N150" s="7">
        <f t="shared" si="26"/>
        <v>36.666666666666664</v>
      </c>
      <c r="O150" s="7">
        <f t="shared" si="27"/>
        <v>1401.9111805660496</v>
      </c>
    </row>
    <row r="151" spans="2:15" ht="12.75">
      <c r="B151" s="8">
        <f t="shared" si="28"/>
        <v>3376.2499999999955</v>
      </c>
      <c r="C151">
        <f t="shared" si="18"/>
        <v>110.99999999999984</v>
      </c>
      <c r="D151" s="7">
        <f t="shared" si="19"/>
        <v>9.249999999999988</v>
      </c>
      <c r="E151" s="7">
        <f t="shared" si="20"/>
        <v>1401.9111805660496</v>
      </c>
      <c r="F151" s="8">
        <f t="shared" si="21"/>
        <v>1219.053200492217</v>
      </c>
      <c r="G151" s="8">
        <f t="shared" si="15"/>
        <v>774.8946128326514</v>
      </c>
      <c r="H151" s="8">
        <f t="shared" si="16"/>
        <v>500</v>
      </c>
      <c r="I151" s="4">
        <f t="shared" si="22"/>
        <v>110703630.57915656</v>
      </c>
      <c r="J151" s="7">
        <f t="shared" si="17"/>
        <v>5.939590627113036</v>
      </c>
      <c r="K151" s="8">
        <f t="shared" si="23"/>
        <v>6</v>
      </c>
      <c r="L151" s="4">
        <f t="shared" si="24"/>
        <v>20000000000</v>
      </c>
      <c r="M151" s="4">
        <f t="shared" si="25"/>
        <v>2220000000000</v>
      </c>
      <c r="N151" s="7">
        <f t="shared" si="26"/>
        <v>37</v>
      </c>
      <c r="O151" s="7">
        <f t="shared" si="27"/>
        <v>1394.61123236685</v>
      </c>
    </row>
    <row r="152" spans="2:15" ht="12.75">
      <c r="B152" s="8">
        <f t="shared" si="28"/>
        <v>3406.666666666662</v>
      </c>
      <c r="C152">
        <f t="shared" si="18"/>
        <v>111.99999999999984</v>
      </c>
      <c r="D152" s="7">
        <f t="shared" si="19"/>
        <v>9.33333333333332</v>
      </c>
      <c r="E152" s="7">
        <f t="shared" si="20"/>
        <v>1394.61123236685</v>
      </c>
      <c r="F152" s="8">
        <f t="shared" si="21"/>
        <v>1212.7054194494349</v>
      </c>
      <c r="G152" s="8">
        <f t="shared" si="15"/>
        <v>770.4937807452624</v>
      </c>
      <c r="H152" s="8">
        <f t="shared" si="16"/>
        <v>500</v>
      </c>
      <c r="I152" s="4">
        <f t="shared" si="22"/>
        <v>109624221.02436267</v>
      </c>
      <c r="J152" s="7">
        <f t="shared" si="17"/>
        <v>5.998074517028616</v>
      </c>
      <c r="K152" s="8">
        <f t="shared" si="23"/>
        <v>6</v>
      </c>
      <c r="L152" s="4">
        <f t="shared" si="24"/>
        <v>20000000000</v>
      </c>
      <c r="M152" s="4">
        <f t="shared" si="25"/>
        <v>2240000000000</v>
      </c>
      <c r="N152" s="7">
        <f t="shared" si="26"/>
        <v>37.333333333333336</v>
      </c>
      <c r="O152" s="7">
        <f t="shared" si="27"/>
        <v>1387.3104706498177</v>
      </c>
    </row>
    <row r="153" spans="2:15" ht="12.75">
      <c r="B153" s="8">
        <f t="shared" si="28"/>
        <v>3437.0833333333285</v>
      </c>
      <c r="C153">
        <f t="shared" si="18"/>
        <v>112.99999999999983</v>
      </c>
      <c r="D153" s="7">
        <f t="shared" si="19"/>
        <v>9.416666666666652</v>
      </c>
      <c r="E153" s="7">
        <f t="shared" si="20"/>
        <v>1387.3104706498177</v>
      </c>
      <c r="F153" s="8">
        <f t="shared" si="21"/>
        <v>1206.3569309998416</v>
      </c>
      <c r="G153" s="8">
        <f t="shared" si="15"/>
        <v>766.1146513093516</v>
      </c>
      <c r="H153" s="8">
        <f t="shared" si="16"/>
        <v>500</v>
      </c>
      <c r="I153" s="4">
        <f t="shared" si="22"/>
        <v>108545673.25256337</v>
      </c>
      <c r="J153" s="7">
        <f t="shared" si="17"/>
        <v>6.057673483174184</v>
      </c>
      <c r="K153" s="8">
        <f t="shared" si="23"/>
        <v>7</v>
      </c>
      <c r="L153" s="4">
        <f t="shared" si="24"/>
        <v>20000000000</v>
      </c>
      <c r="M153" s="4">
        <f t="shared" si="25"/>
        <v>2260000000000</v>
      </c>
      <c r="N153" s="7">
        <f t="shared" si="26"/>
        <v>37.666666666666664</v>
      </c>
      <c r="O153" s="7">
        <f t="shared" si="27"/>
        <v>1380.008895142909</v>
      </c>
    </row>
    <row r="154" spans="2:15" ht="12.75">
      <c r="B154" s="8">
        <f t="shared" si="28"/>
        <v>3467.499999999995</v>
      </c>
      <c r="C154">
        <f t="shared" si="18"/>
        <v>113.99999999999983</v>
      </c>
      <c r="D154" s="7">
        <f t="shared" si="19"/>
        <v>9.499999999999986</v>
      </c>
      <c r="E154" s="7">
        <f t="shared" si="20"/>
        <v>1380.008895142909</v>
      </c>
      <c r="F154" s="8">
        <f t="shared" si="21"/>
        <v>1200.0077349068774</v>
      </c>
      <c r="G154" s="8">
        <f t="shared" si="15"/>
        <v>761.7575471378642</v>
      </c>
      <c r="H154" s="8">
        <f t="shared" si="16"/>
        <v>500</v>
      </c>
      <c r="I154" s="4">
        <f t="shared" si="22"/>
        <v>107468000.40185487</v>
      </c>
      <c r="J154" s="7">
        <f t="shared" si="17"/>
        <v>6.118418916483288</v>
      </c>
      <c r="K154" s="8">
        <f t="shared" si="23"/>
        <v>7</v>
      </c>
      <c r="L154" s="4">
        <f t="shared" si="24"/>
        <v>20000000000</v>
      </c>
      <c r="M154" s="4">
        <f t="shared" si="25"/>
        <v>2280000000000</v>
      </c>
      <c r="N154" s="7">
        <f t="shared" si="26"/>
        <v>38</v>
      </c>
      <c r="O154" s="7">
        <f t="shared" si="27"/>
        <v>1372.7065055739365</v>
      </c>
    </row>
    <row r="155" spans="2:15" ht="12.75">
      <c r="B155" s="8">
        <f t="shared" si="28"/>
        <v>3497.9166666666615</v>
      </c>
      <c r="C155">
        <f t="shared" si="18"/>
        <v>114.99999999999983</v>
      </c>
      <c r="D155" s="7">
        <f t="shared" si="19"/>
        <v>9.58333333333332</v>
      </c>
      <c r="E155" s="7">
        <f t="shared" si="20"/>
        <v>1372.7065055739365</v>
      </c>
      <c r="F155" s="8">
        <f t="shared" si="21"/>
        <v>1193.657830933858</v>
      </c>
      <c r="G155" s="8">
        <f t="shared" si="15"/>
        <v>757.4227952027766</v>
      </c>
      <c r="H155" s="8">
        <f t="shared" si="16"/>
        <v>500</v>
      </c>
      <c r="I155" s="4">
        <f t="shared" si="22"/>
        <v>106391215.83211692</v>
      </c>
      <c r="J155" s="7">
        <f t="shared" si="17"/>
        <v>6.180343381101289</v>
      </c>
      <c r="K155" s="8">
        <f t="shared" si="23"/>
        <v>7</v>
      </c>
      <c r="L155" s="4">
        <f t="shared" si="24"/>
        <v>20000000000</v>
      </c>
      <c r="M155" s="4">
        <f t="shared" si="25"/>
        <v>2300000000000</v>
      </c>
      <c r="N155" s="7">
        <f t="shared" si="26"/>
        <v>38.333333333333336</v>
      </c>
      <c r="O155" s="7">
        <f t="shared" si="27"/>
        <v>1365.403301670538</v>
      </c>
    </row>
    <row r="156" spans="2:15" ht="12.75">
      <c r="B156" s="8">
        <f t="shared" si="28"/>
        <v>3528.333333333328</v>
      </c>
      <c r="C156">
        <f t="shared" si="18"/>
        <v>115.99999999999982</v>
      </c>
      <c r="D156" s="7">
        <f t="shared" si="19"/>
        <v>9.666666666666652</v>
      </c>
      <c r="E156" s="7">
        <f t="shared" si="20"/>
        <v>1365.403301670538</v>
      </c>
      <c r="F156" s="8">
        <f t="shared" si="21"/>
        <v>1187.3072188439462</v>
      </c>
      <c r="G156" s="8">
        <f t="shared" si="15"/>
        <v>753.1107268414958</v>
      </c>
      <c r="H156" s="8">
        <f t="shared" si="16"/>
        <v>500</v>
      </c>
      <c r="I156" s="4">
        <f t="shared" si="22"/>
        <v>105315333.12940253</v>
      </c>
      <c r="J156" s="7">
        <f t="shared" si="17"/>
        <v>6.2434806693097595</v>
      </c>
      <c r="K156" s="8">
        <f t="shared" si="23"/>
        <v>7</v>
      </c>
      <c r="L156" s="4">
        <f t="shared" si="24"/>
        <v>20000000000</v>
      </c>
      <c r="M156" s="4">
        <f t="shared" si="25"/>
        <v>2320000000000</v>
      </c>
      <c r="N156" s="7">
        <f t="shared" si="26"/>
        <v>38.666666666666664</v>
      </c>
      <c r="O156" s="7">
        <f t="shared" si="27"/>
        <v>1358.0992831602503</v>
      </c>
    </row>
    <row r="157" spans="2:15" ht="12.75">
      <c r="B157" s="8">
        <f t="shared" si="28"/>
        <v>3558.7499999999945</v>
      </c>
      <c r="C157">
        <f t="shared" si="18"/>
        <v>116.99999999999982</v>
      </c>
      <c r="D157" s="7">
        <f t="shared" si="19"/>
        <v>9.749999999999984</v>
      </c>
      <c r="E157" s="7">
        <f t="shared" si="20"/>
        <v>1358.0992831602503</v>
      </c>
      <c r="F157" s="8">
        <f t="shared" si="21"/>
        <v>1180.9558984002176</v>
      </c>
      <c r="G157" s="8">
        <f t="shared" si="15"/>
        <v>748.8216777596293</v>
      </c>
      <c r="H157" s="8">
        <f t="shared" si="16"/>
        <v>500</v>
      </c>
      <c r="I157" s="4">
        <f t="shared" si="22"/>
        <v>104240366.1104399</v>
      </c>
      <c r="J157" s="7">
        <f t="shared" si="17"/>
        <v>6.307865859552933</v>
      </c>
      <c r="K157" s="8">
        <f t="shared" si="23"/>
        <v>7</v>
      </c>
      <c r="L157" s="4">
        <f t="shared" si="24"/>
        <v>20000000000</v>
      </c>
      <c r="M157" s="4">
        <f t="shared" si="25"/>
        <v>2340000000000</v>
      </c>
      <c r="N157" s="7">
        <f t="shared" si="26"/>
        <v>39</v>
      </c>
      <c r="O157" s="7">
        <f t="shared" si="27"/>
        <v>1350.794449770393</v>
      </c>
    </row>
    <row r="158" spans="2:15" ht="12.75">
      <c r="B158" s="8">
        <f t="shared" si="28"/>
        <v>3589.166666666661</v>
      </c>
      <c r="C158">
        <f t="shared" si="18"/>
        <v>117.99999999999982</v>
      </c>
      <c r="D158" s="7">
        <f t="shared" si="19"/>
        <v>9.833333333333318</v>
      </c>
      <c r="E158" s="7">
        <f t="shared" si="20"/>
        <v>1350.794449770393</v>
      </c>
      <c r="F158" s="8">
        <f t="shared" si="21"/>
        <v>1174.6038693655591</v>
      </c>
      <c r="G158" s="8">
        <f t="shared" si="15"/>
        <v>744.5559880297142</v>
      </c>
      <c r="H158" s="8">
        <f t="shared" si="16"/>
        <v>500</v>
      </c>
      <c r="I158" s="4">
        <f t="shared" si="22"/>
        <v>103166328.82720497</v>
      </c>
      <c r="J158" s="7">
        <f t="shared" si="17"/>
        <v>6.373535377774832</v>
      </c>
      <c r="K158" s="8">
        <f t="shared" si="23"/>
        <v>7</v>
      </c>
      <c r="L158" s="4">
        <f t="shared" si="24"/>
        <v>20000000000</v>
      </c>
      <c r="M158" s="4">
        <f t="shared" si="25"/>
        <v>2360000000000</v>
      </c>
      <c r="N158" s="7">
        <f t="shared" si="26"/>
        <v>39.33333333333333</v>
      </c>
      <c r="O158" s="7">
        <f t="shared" si="27"/>
        <v>1343.488801228184</v>
      </c>
    </row>
    <row r="159" spans="2:15" ht="12.75">
      <c r="B159" s="8">
        <f t="shared" si="28"/>
        <v>3619.5833333333276</v>
      </c>
      <c r="C159">
        <f t="shared" si="18"/>
        <v>118.9999999999998</v>
      </c>
      <c r="D159" s="7">
        <f t="shared" si="19"/>
        <v>9.91666666666665</v>
      </c>
      <c r="E159" s="7">
        <f t="shared" si="20"/>
        <v>1343.488801228184</v>
      </c>
      <c r="F159" s="8">
        <f t="shared" si="21"/>
        <v>1168.2511315027689</v>
      </c>
      <c r="G159" s="8">
        <f t="shared" si="15"/>
        <v>740.3140020859172</v>
      </c>
      <c r="H159" s="8">
        <f t="shared" si="16"/>
        <v>500</v>
      </c>
      <c r="I159" s="4">
        <f t="shared" si="22"/>
        <v>102093235.57162905</v>
      </c>
      <c r="J159" s="7">
        <f t="shared" si="17"/>
        <v>6.440527062285273</v>
      </c>
      <c r="K159" s="8">
        <f t="shared" si="23"/>
        <v>7</v>
      </c>
      <c r="L159" s="4">
        <f t="shared" si="24"/>
        <v>20000000000</v>
      </c>
      <c r="M159" s="4">
        <f t="shared" si="25"/>
        <v>2380000000000</v>
      </c>
      <c r="N159" s="7">
        <f t="shared" si="26"/>
        <v>39.666666666666664</v>
      </c>
      <c r="O159" s="7">
        <f t="shared" si="27"/>
        <v>1336.1823372606684</v>
      </c>
    </row>
    <row r="160" spans="2:15" ht="12.75">
      <c r="B160" s="8">
        <f t="shared" si="28"/>
        <v>3649.999999999994</v>
      </c>
      <c r="C160">
        <f t="shared" si="18"/>
        <v>119.9999999999998</v>
      </c>
      <c r="D160" s="7">
        <f t="shared" si="19"/>
        <v>9.999999999999984</v>
      </c>
      <c r="E160" s="7">
        <f t="shared" si="20"/>
        <v>1336.1823372606684</v>
      </c>
      <c r="F160" s="8">
        <f t="shared" si="21"/>
        <v>1161.8976845744944</v>
      </c>
      <c r="G160" s="8">
        <f t="shared" si="15"/>
        <v>736.0960687142097</v>
      </c>
      <c r="H160" s="8">
        <f t="shared" si="16"/>
        <v>500</v>
      </c>
      <c r="I160" s="4">
        <f t="shared" si="22"/>
        <v>101021100.8803821</v>
      </c>
      <c r="J160" s="7">
        <f t="shared" si="17"/>
        <v>6.508880232397398</v>
      </c>
      <c r="K160" s="8">
        <f t="shared" si="23"/>
        <v>7</v>
      </c>
      <c r="L160" s="4">
        <f t="shared" si="24"/>
        <v>20000000000</v>
      </c>
      <c r="M160" s="4">
        <f t="shared" si="25"/>
        <v>2400000000000</v>
      </c>
      <c r="N160" s="7">
        <f t="shared" si="26"/>
        <v>40</v>
      </c>
      <c r="O160" s="7">
        <f t="shared" si="27"/>
        <v>1328.8750575947452</v>
      </c>
    </row>
    <row r="161" spans="2:15" ht="12.75">
      <c r="B161" s="8">
        <f t="shared" si="28"/>
        <v>3680.4166666666606</v>
      </c>
      <c r="C161">
        <f t="shared" si="18"/>
        <v>120.9999999999998</v>
      </c>
      <c r="D161" s="7">
        <f t="shared" si="19"/>
        <v>10.083333333333316</v>
      </c>
      <c r="E161" s="7">
        <f>O160</f>
        <v>1328.8750575947452</v>
      </c>
      <c r="F161" s="8">
        <f t="shared" si="21"/>
        <v>1155.5435283432566</v>
      </c>
      <c r="G161" s="8">
        <f t="shared" si="15"/>
        <v>731.9025410379236</v>
      </c>
      <c r="H161" s="8">
        <f t="shared" si="16"/>
        <v>500</v>
      </c>
      <c r="I161" s="4">
        <f t="shared" si="22"/>
        <v>99949939.53977668</v>
      </c>
      <c r="J161" s="7">
        <f>IF(D161&lt;=$B$35,$B$34/I161,J160)</f>
        <v>6.508880232397398</v>
      </c>
      <c r="K161" s="8">
        <f t="shared" si="23"/>
        <v>7</v>
      </c>
      <c r="L161" s="4">
        <f>I161*J161*$B$36</f>
        <v>19787933148.367928</v>
      </c>
      <c r="M161" s="4">
        <f>M160+L161</f>
        <v>2419787933148.368</v>
      </c>
      <c r="N161" s="7">
        <f t="shared" si="26"/>
        <v>40.329798885806134</v>
      </c>
      <c r="O161" s="7">
        <f>(-(1-$B$17*$B$7)+((1-$B$17*$B$7)^2+4*$B$17*$B$7*(1-M161/$B$12))^0.5)/(2*$B$17)</f>
        <v>1321.6444564799249</v>
      </c>
    </row>
    <row r="162" spans="2:15" ht="12.75">
      <c r="B162" s="8">
        <f t="shared" si="28"/>
        <v>3710.833333333327</v>
      </c>
      <c r="C162">
        <f t="shared" si="18"/>
        <v>121.99999999999979</v>
      </c>
      <c r="D162" s="7">
        <f t="shared" si="19"/>
        <v>10.166666666666648</v>
      </c>
      <c r="E162" s="7">
        <f>O161</f>
        <v>1321.6444564799249</v>
      </c>
      <c r="F162" s="8">
        <f t="shared" si="21"/>
        <v>1149.2560491129782</v>
      </c>
      <c r="G162" s="8">
        <f t="shared" si="15"/>
        <v>727.777848188456</v>
      </c>
      <c r="H162" s="8">
        <f t="shared" si="16"/>
        <v>500</v>
      </c>
      <c r="I162" s="4">
        <f t="shared" si="22"/>
        <v>98891108.7636191</v>
      </c>
      <c r="J162" s="7">
        <f>IF(D162&lt;=$B$35,$B$34/I162,J161)</f>
        <v>6.508880232397398</v>
      </c>
      <c r="K162" s="8">
        <f t="shared" si="23"/>
        <v>7</v>
      </c>
      <c r="L162" s="4">
        <f>I162*J162*$B$36</f>
        <v>19578307482.65452</v>
      </c>
      <c r="M162" s="4">
        <f>M161+L162</f>
        <v>2439366240631.0225</v>
      </c>
      <c r="N162" s="7">
        <f t="shared" si="26"/>
        <v>40.65610401051704</v>
      </c>
      <c r="O162" s="7">
        <f>(-(1-$B$17*$B$7)+((1-$B$17*$B$7)^2+4*$B$17*$B$7*(1-M162/$B$12))^0.5)/(2*$B$17)</f>
        <v>1314.4896671691563</v>
      </c>
    </row>
    <row r="163" spans="2:15" ht="12.75">
      <c r="B163" s="8">
        <f t="shared" si="28"/>
        <v>3741.2499999999936</v>
      </c>
      <c r="C163">
        <f t="shared" si="18"/>
        <v>122.99999999999979</v>
      </c>
      <c r="D163" s="7">
        <f t="shared" si="19"/>
        <v>10.249999999999982</v>
      </c>
      <c r="E163" s="7">
        <f>O162</f>
        <v>1314.4896671691563</v>
      </c>
      <c r="F163" s="8">
        <f t="shared" si="21"/>
        <v>1143.0344931905709</v>
      </c>
      <c r="G163" s="8">
        <f t="shared" si="15"/>
        <v>723.7210512163238</v>
      </c>
      <c r="H163" s="8">
        <f t="shared" si="16"/>
        <v>500</v>
      </c>
      <c r="I163" s="4">
        <f t="shared" si="22"/>
        <v>97844461.58122055</v>
      </c>
      <c r="J163" s="7">
        <f>IF(D163&lt;=$B$35,$B$34/I163,J162)</f>
        <v>6.508880232397398</v>
      </c>
      <c r="K163" s="8">
        <f t="shared" si="23"/>
        <v>7</v>
      </c>
      <c r="L163" s="4">
        <f>I163*J163*$B$36</f>
        <v>19371093905.832016</v>
      </c>
      <c r="M163" s="4">
        <f>M162+L163</f>
        <v>2458737334536.8545</v>
      </c>
      <c r="N163" s="7">
        <f t="shared" si="26"/>
        <v>40.978955575614236</v>
      </c>
      <c r="O163" s="7">
        <f>(-(1-$B$17*$B$7)+((1-$B$17*$B$7)^2+4*$B$17*$B$7*(1-M163/$B$12))^0.5)/(2*$B$17)</f>
        <v>1307.4098329057886</v>
      </c>
    </row>
    <row r="164" spans="2:15" ht="12.75">
      <c r="B164" s="8">
        <f t="shared" si="28"/>
        <v>3771.66666666666</v>
      </c>
      <c r="C164">
        <f t="shared" si="18"/>
        <v>123.99999999999979</v>
      </c>
      <c r="D164" s="7">
        <f t="shared" si="19"/>
        <v>10.333333333333316</v>
      </c>
      <c r="E164" s="7">
        <f>O163</f>
        <v>1307.4098329057886</v>
      </c>
      <c r="F164" s="8">
        <f t="shared" si="21"/>
        <v>1136.878115570251</v>
      </c>
      <c r="G164" s="8">
        <f t="shared" si="15"/>
        <v>719.731219336432</v>
      </c>
      <c r="H164" s="8">
        <f t="shared" si="16"/>
        <v>500</v>
      </c>
      <c r="I164" s="4">
        <f t="shared" si="22"/>
        <v>96809852.69688225</v>
      </c>
      <c r="J164" s="7">
        <f>IF(D164&lt;=$B$35,$B$34/I164,J163)</f>
        <v>6.508880232397398</v>
      </c>
      <c r="K164" s="8">
        <f t="shared" si="23"/>
        <v>7</v>
      </c>
      <c r="L164" s="4">
        <f>I164*J164*$B$36</f>
        <v>19166263652.484573</v>
      </c>
      <c r="M164" s="4">
        <f>M163+L164</f>
        <v>2477903598189.339</v>
      </c>
      <c r="N164" s="7">
        <f t="shared" si="26"/>
        <v>41.29839330315565</v>
      </c>
      <c r="O164" s="7">
        <f>(-(1-$B$17*$B$7)+((1-$B$17*$B$7)^2+4*$B$17*$B$7*(1-M164/$B$12))^0.5)/(2*$B$17)</f>
        <v>1300.404106817684</v>
      </c>
    </row>
    <row r="165" spans="2:15" ht="12.75">
      <c r="B165" s="8">
        <f t="shared" si="28"/>
        <v>3802.0833333333267</v>
      </c>
      <c r="C165">
        <f t="shared" si="18"/>
        <v>124.99999999999977</v>
      </c>
      <c r="D165" s="7">
        <f t="shared" si="19"/>
        <v>10.416666666666648</v>
      </c>
      <c r="E165" s="7">
        <f>O164</f>
        <v>1300.404106817684</v>
      </c>
      <c r="F165" s="8">
        <f t="shared" si="21"/>
        <v>1130.7861798414644</v>
      </c>
      <c r="G165" s="8">
        <f t="shared" si="15"/>
        <v>715.8074299212669</v>
      </c>
      <c r="H165" s="8">
        <f t="shared" si="16"/>
        <v>500</v>
      </c>
      <c r="I165" s="4">
        <f t="shared" si="22"/>
        <v>95787138.4737454</v>
      </c>
      <c r="J165" s="7">
        <f>IF(D165&lt;=$B$35,$B$34/I165,J164)</f>
        <v>6.508880232397398</v>
      </c>
      <c r="K165" s="8">
        <f t="shared" si="23"/>
        <v>7</v>
      </c>
      <c r="L165" s="4">
        <f>I165*J165*$B$36</f>
        <v>18963788285.61091</v>
      </c>
      <c r="M165" s="4">
        <f>M164+L165</f>
        <v>2496867386474.9497</v>
      </c>
      <c r="N165" s="7">
        <f t="shared" si="26"/>
        <v>41.61445644124916</v>
      </c>
      <c r="O165" s="7">
        <f>(-(1-$B$17*$B$7)+((1-$B$17*$B$7)^2+4*$B$17*$B$7*(1-M165/$B$12))^0.5)/(2*$B$17)</f>
        <v>1293.4716518120995</v>
      </c>
    </row>
    <row r="166" spans="2:15" ht="12.75">
      <c r="B166" s="8">
        <f t="shared" si="28"/>
        <v>3832.499999999993</v>
      </c>
      <c r="C166">
        <f t="shared" si="18"/>
        <v>125.99999999999977</v>
      </c>
      <c r="D166" s="7">
        <f t="shared" si="19"/>
        <v>10.49999999999998</v>
      </c>
      <c r="E166" s="7">
        <f aca="true" t="shared" si="29" ref="E166:E229">O165</f>
        <v>1293.4716518120995</v>
      </c>
      <c r="F166" s="8">
        <f t="shared" si="21"/>
        <v>1124.757958097478</v>
      </c>
      <c r="G166" s="8">
        <f t="shared" si="15"/>
        <v>711.9487684951168</v>
      </c>
      <c r="H166" s="8">
        <f t="shared" si="16"/>
        <v>500</v>
      </c>
      <c r="I166" s="4">
        <f t="shared" si="22"/>
        <v>94776176.91773683</v>
      </c>
      <c r="J166" s="7">
        <f aca="true" t="shared" si="30" ref="J166:J229">IF(D166&lt;=$B$35,$B$34/I166,J165)</f>
        <v>6.508880232397398</v>
      </c>
      <c r="K166" s="8">
        <f t="shared" si="23"/>
        <v>7</v>
      </c>
      <c r="L166" s="4">
        <f aca="true" t="shared" si="31" ref="L166:L229">I166*J166*$B$36</f>
        <v>18763639693.445866</v>
      </c>
      <c r="M166" s="4">
        <f aca="true" t="shared" si="32" ref="M166:M229">M165+L166</f>
        <v>2515631026168.3955</v>
      </c>
      <c r="N166" s="7">
        <f t="shared" si="26"/>
        <v>41.92718376947326</v>
      </c>
      <c r="O166" s="7">
        <f aca="true" t="shared" si="33" ref="O166:O229">(-(1-$B$17*$B$7)+((1-$B$17*$B$7)^2+4*$B$17*$B$7*(1-M166/$B$12))^0.5)/(2*$B$17)</f>
        <v>1286.6116404714949</v>
      </c>
    </row>
    <row r="167" spans="2:15" ht="12.75">
      <c r="B167" s="8">
        <f t="shared" si="28"/>
        <v>3862.9166666666597</v>
      </c>
      <c r="C167">
        <f t="shared" si="18"/>
        <v>126.99999999999977</v>
      </c>
      <c r="D167" s="7">
        <f t="shared" si="19"/>
        <v>10.583333333333314</v>
      </c>
      <c r="E167" s="7">
        <f t="shared" si="29"/>
        <v>1286.6116404714949</v>
      </c>
      <c r="F167" s="8">
        <f t="shared" si="21"/>
        <v>1118.7927308447781</v>
      </c>
      <c r="G167" s="8">
        <f t="shared" si="15"/>
        <v>708.154328729305</v>
      </c>
      <c r="H167" s="8">
        <f t="shared" si="16"/>
        <v>500</v>
      </c>
      <c r="I167" s="4">
        <f t="shared" si="22"/>
        <v>93776827.66163294</v>
      </c>
      <c r="J167" s="7">
        <f t="shared" si="30"/>
        <v>6.508880232397398</v>
      </c>
      <c r="K167" s="8">
        <f t="shared" si="23"/>
        <v>7</v>
      </c>
      <c r="L167" s="4">
        <f t="shared" si="31"/>
        <v>18565790086.30543</v>
      </c>
      <c r="M167" s="4">
        <f t="shared" si="32"/>
        <v>2534196816254.701</v>
      </c>
      <c r="N167" s="7">
        <f t="shared" si="26"/>
        <v>42.23661360424502</v>
      </c>
      <c r="O167" s="7">
        <f t="shared" si="33"/>
        <v>1279.8232549501224</v>
      </c>
    </row>
    <row r="168" spans="2:15" ht="12.75">
      <c r="B168" s="8">
        <f t="shared" si="28"/>
        <v>3893.333333333326</v>
      </c>
      <c r="C168">
        <f t="shared" si="18"/>
        <v>127.99999999999976</v>
      </c>
      <c r="D168" s="7">
        <f t="shared" si="19"/>
        <v>10.666666666666647</v>
      </c>
      <c r="E168" s="7">
        <f t="shared" si="29"/>
        <v>1279.8232549501224</v>
      </c>
      <c r="F168" s="8">
        <f t="shared" si="21"/>
        <v>1112.88978691315</v>
      </c>
      <c r="G168" s="8">
        <f t="shared" si="15"/>
        <v>704.4232124382498</v>
      </c>
      <c r="H168" s="8">
        <f t="shared" si="16"/>
        <v>500</v>
      </c>
      <c r="I168" s="4">
        <f t="shared" si="22"/>
        <v>92788951.94922158</v>
      </c>
      <c r="J168" s="7">
        <f t="shared" si="30"/>
        <v>6.508880232397398</v>
      </c>
      <c r="K168" s="8">
        <f t="shared" si="23"/>
        <v>7</v>
      </c>
      <c r="L168" s="4">
        <f t="shared" si="31"/>
        <v>18370211993.451126</v>
      </c>
      <c r="M168" s="4">
        <f t="shared" si="32"/>
        <v>2552567028248.1523</v>
      </c>
      <c r="N168" s="7">
        <f t="shared" si="26"/>
        <v>42.54278380413587</v>
      </c>
      <c r="O168" s="7">
        <f t="shared" si="33"/>
        <v>1273.1056868713413</v>
      </c>
    </row>
    <row r="169" spans="2:15" ht="12.75">
      <c r="B169" s="8">
        <f t="shared" si="28"/>
        <v>3923.7499999999927</v>
      </c>
      <c r="C169">
        <f t="shared" si="18"/>
        <v>128.99999999999974</v>
      </c>
      <c r="D169" s="7">
        <f t="shared" si="19"/>
        <v>10.749999999999979</v>
      </c>
      <c r="E169" s="7">
        <f t="shared" si="29"/>
        <v>1273.1056868713413</v>
      </c>
      <c r="F169" s="8">
        <f t="shared" si="21"/>
        <v>1107.0484233663838</v>
      </c>
      <c r="G169" s="8">
        <f t="shared" si="15"/>
        <v>700.7545295762126</v>
      </c>
      <c r="H169" s="8">
        <f t="shared" si="16"/>
        <v>500</v>
      </c>
      <c r="I169" s="4">
        <f t="shared" si="22"/>
        <v>91812412.61955212</v>
      </c>
      <c r="J169" s="7">
        <f t="shared" si="30"/>
        <v>6.508880232397398</v>
      </c>
      <c r="K169" s="8">
        <f t="shared" si="23"/>
        <v>7</v>
      </c>
      <c r="L169" s="4">
        <f t="shared" si="31"/>
        <v>18176878259.971867</v>
      </c>
      <c r="M169" s="4">
        <f t="shared" si="32"/>
        <v>2570743906508.124</v>
      </c>
      <c r="N169" s="7">
        <f t="shared" si="26"/>
        <v>42.8457317751354</v>
      </c>
      <c r="O169" s="7">
        <f t="shared" si="33"/>
        <v>1266.4581372259158</v>
      </c>
    </row>
    <row r="170" spans="2:15" ht="12.75">
      <c r="B170" s="8">
        <f t="shared" si="28"/>
        <v>3954.1666666666592</v>
      </c>
      <c r="C170">
        <f t="shared" si="18"/>
        <v>129.99999999999974</v>
      </c>
      <c r="D170" s="7">
        <f t="shared" si="19"/>
        <v>10.833333333333313</v>
      </c>
      <c r="E170" s="7">
        <f t="shared" si="29"/>
        <v>1266.4581372259158</v>
      </c>
      <c r="F170" s="8">
        <f t="shared" si="21"/>
        <v>1101.26794541384</v>
      </c>
      <c r="G170" s="8">
        <f aca="true" t="shared" si="34" ref="G170:G233">SQRT(F170^2-$B$21*I170^2-$B$20*I170)</f>
        <v>697.1473982347786</v>
      </c>
      <c r="H170" s="8">
        <f aca="true" t="shared" si="35" ref="H170:H233">$B$32</f>
        <v>500</v>
      </c>
      <c r="I170" s="4">
        <f t="shared" si="22"/>
        <v>90847074.09131241</v>
      </c>
      <c r="J170" s="7">
        <f t="shared" si="30"/>
        <v>6.508880232397398</v>
      </c>
      <c r="K170" s="8">
        <f t="shared" si="23"/>
        <v>7</v>
      </c>
      <c r="L170" s="4">
        <f t="shared" si="31"/>
        <v>17985762043.69092</v>
      </c>
      <c r="M170" s="4">
        <f t="shared" si="32"/>
        <v>2588729668551.815</v>
      </c>
      <c r="N170" s="7">
        <f t="shared" si="26"/>
        <v>43.145494475863586</v>
      </c>
      <c r="O170" s="7">
        <f t="shared" si="33"/>
        <v>1259.8798162710095</v>
      </c>
    </row>
    <row r="171" spans="2:15" ht="12.75">
      <c r="B171" s="8">
        <f t="shared" si="28"/>
        <v>3984.5833333333258</v>
      </c>
      <c r="C171">
        <f aca="true" t="shared" si="36" ref="C171:C234">B171/(365/12)</f>
        <v>130.99999999999974</v>
      </c>
      <c r="D171" s="7">
        <f aca="true" t="shared" si="37" ref="D171:D234">C171/12</f>
        <v>10.916666666666645</v>
      </c>
      <c r="E171" s="7">
        <f t="shared" si="29"/>
        <v>1259.8798162710095</v>
      </c>
      <c r="F171" s="8">
        <f aca="true" t="shared" si="38" ref="F171:F234">E171/$B$24</f>
        <v>1095.547666322617</v>
      </c>
      <c r="G171" s="8">
        <f t="shared" si="34"/>
        <v>693.6009446408032</v>
      </c>
      <c r="H171" s="8">
        <f t="shared" si="35"/>
        <v>500</v>
      </c>
      <c r="I171" s="4">
        <f aca="true" t="shared" si="39" ref="I171:I234">(-$B$27+SQRT($B$27^2+4*$B$28*(F171^2-$B$32^2)))/(2*$B$28)</f>
        <v>89892802.34728971</v>
      </c>
      <c r="J171" s="7">
        <f t="shared" si="30"/>
        <v>6.508880232397398</v>
      </c>
      <c r="K171" s="8">
        <f aca="true" t="shared" si="40" ref="K171:K234">ROUNDUP(J171,0)</f>
        <v>7</v>
      </c>
      <c r="L171" s="4">
        <f t="shared" si="31"/>
        <v>17796836812.08953</v>
      </c>
      <c r="M171" s="4">
        <f t="shared" si="32"/>
        <v>2606526505363.9043</v>
      </c>
      <c r="N171" s="7">
        <f aca="true" t="shared" si="41" ref="N171:N234">M171/$B$12*100</f>
        <v>43.44210842273174</v>
      </c>
      <c r="O171" s="7">
        <f t="shared" si="33"/>
        <v>1253.3699434300338</v>
      </c>
    </row>
    <row r="172" spans="2:15" ht="12.75">
      <c r="B172" s="8">
        <f t="shared" si="28"/>
        <v>4014.9999999999923</v>
      </c>
      <c r="C172">
        <f t="shared" si="36"/>
        <v>131.99999999999974</v>
      </c>
      <c r="D172" s="7">
        <f t="shared" si="37"/>
        <v>10.999999999999979</v>
      </c>
      <c r="E172" s="7">
        <f t="shared" si="29"/>
        <v>1253.3699434300338</v>
      </c>
      <c r="F172" s="8">
        <f t="shared" si="38"/>
        <v>1089.8869073304643</v>
      </c>
      <c r="G172" s="8">
        <f t="shared" si="34"/>
        <v>690.1143031548087</v>
      </c>
      <c r="H172" s="8">
        <f t="shared" si="35"/>
        <v>500</v>
      </c>
      <c r="I172" s="4">
        <f t="shared" si="39"/>
        <v>88949464.9189396</v>
      </c>
      <c r="J172" s="7">
        <f t="shared" si="30"/>
        <v>6.508880232397398</v>
      </c>
      <c r="K172" s="8">
        <f t="shared" si="40"/>
        <v>7</v>
      </c>
      <c r="L172" s="4">
        <f t="shared" si="31"/>
        <v>17610076339.25186</v>
      </c>
      <c r="M172" s="4">
        <f t="shared" si="32"/>
        <v>2624136581703.1562</v>
      </c>
      <c r="N172" s="7">
        <f t="shared" si="41"/>
        <v>43.7356096950526</v>
      </c>
      <c r="O172" s="7">
        <f t="shared" si="33"/>
        <v>1246.9277471933062</v>
      </c>
    </row>
    <row r="173" spans="2:15" ht="12.75">
      <c r="B173" s="8">
        <f t="shared" si="28"/>
        <v>4045.416666666659</v>
      </c>
      <c r="C173">
        <f t="shared" si="36"/>
        <v>132.99999999999974</v>
      </c>
      <c r="D173" s="7">
        <f t="shared" si="37"/>
        <v>11.083333333333313</v>
      </c>
      <c r="E173" s="7">
        <f t="shared" si="29"/>
        <v>1246.9277471933062</v>
      </c>
      <c r="F173" s="8">
        <f t="shared" si="38"/>
        <v>1084.2849975593967</v>
      </c>
      <c r="G173" s="8">
        <f t="shared" si="34"/>
        <v>686.6866162697081</v>
      </c>
      <c r="H173" s="8">
        <f t="shared" si="35"/>
        <v>500</v>
      </c>
      <c r="I173" s="4">
        <f t="shared" si="39"/>
        <v>88016930.87105496</v>
      </c>
      <c r="J173" s="7">
        <f t="shared" si="30"/>
        <v>6.508880232397398</v>
      </c>
      <c r="K173" s="8">
        <f t="shared" si="40"/>
        <v>7</v>
      </c>
      <c r="L173" s="4">
        <f t="shared" si="31"/>
        <v>17425454702.82981</v>
      </c>
      <c r="M173" s="4">
        <f t="shared" si="32"/>
        <v>2641562036405.986</v>
      </c>
      <c r="N173" s="7">
        <f t="shared" si="41"/>
        <v>44.026033940099765</v>
      </c>
      <c r="O173" s="7">
        <f t="shared" si="33"/>
        <v>1240.5524650195505</v>
      </c>
    </row>
    <row r="174" spans="2:15" ht="12.75">
      <c r="B174" s="8">
        <f t="shared" si="28"/>
        <v>4075.8333333333253</v>
      </c>
      <c r="C174">
        <f t="shared" si="36"/>
        <v>133.99999999999974</v>
      </c>
      <c r="D174" s="7">
        <f t="shared" si="37"/>
        <v>11.166666666666645</v>
      </c>
      <c r="E174" s="7">
        <f t="shared" si="29"/>
        <v>1240.5524650195505</v>
      </c>
      <c r="F174" s="8">
        <f t="shared" si="38"/>
        <v>1078.741273930044</v>
      </c>
      <c r="G174" s="8">
        <f t="shared" si="34"/>
        <v>683.3170346097673</v>
      </c>
      <c r="H174" s="8">
        <f t="shared" si="35"/>
        <v>500</v>
      </c>
      <c r="I174" s="4">
        <f t="shared" si="39"/>
        <v>87095070.78654101</v>
      </c>
      <c r="J174" s="7">
        <f t="shared" si="30"/>
        <v>6.508880232397398</v>
      </c>
      <c r="K174" s="8">
        <f t="shared" si="40"/>
        <v>7</v>
      </c>
      <c r="L174" s="4">
        <f t="shared" si="31"/>
        <v>17242946281.028805</v>
      </c>
      <c r="M174" s="4">
        <f t="shared" si="32"/>
        <v>2658804982687.0146</v>
      </c>
      <c r="N174" s="7">
        <f t="shared" si="41"/>
        <v>44.31341637811691</v>
      </c>
      <c r="O174" s="7">
        <f t="shared" si="33"/>
        <v>1234.243343238191</v>
      </c>
    </row>
    <row r="175" spans="2:15" ht="12.75">
      <c r="B175" s="8">
        <f t="shared" si="28"/>
        <v>4106.249999999992</v>
      </c>
      <c r="C175">
        <f t="shared" si="36"/>
        <v>134.99999999999972</v>
      </c>
      <c r="D175" s="7">
        <f t="shared" si="37"/>
        <v>11.249999999999977</v>
      </c>
      <c r="E175" s="7">
        <f t="shared" si="29"/>
        <v>1234.243343238191</v>
      </c>
      <c r="F175" s="8">
        <f t="shared" si="38"/>
        <v>1073.255081076688</v>
      </c>
      <c r="G175" s="8">
        <f t="shared" si="34"/>
        <v>680.0047169296846</v>
      </c>
      <c r="H175" s="8">
        <f t="shared" si="35"/>
        <v>500</v>
      </c>
      <c r="I175" s="4">
        <f t="shared" si="39"/>
        <v>86183756.75128846</v>
      </c>
      <c r="J175" s="7">
        <f t="shared" si="30"/>
        <v>6.508880232397398</v>
      </c>
      <c r="K175" s="8">
        <f t="shared" si="40"/>
        <v>7</v>
      </c>
      <c r="L175" s="4">
        <f t="shared" si="31"/>
        <v>17062525749.61297</v>
      </c>
      <c r="M175" s="4">
        <f t="shared" si="32"/>
        <v>2675867508436.6274</v>
      </c>
      <c r="N175" s="7">
        <f t="shared" si="41"/>
        <v>44.597791807277126</v>
      </c>
      <c r="O175" s="7">
        <f t="shared" si="33"/>
        <v>1227.999636952446</v>
      </c>
    </row>
    <row r="176" spans="2:15" ht="12.75">
      <c r="B176" s="8">
        <f t="shared" si="28"/>
        <v>4136.666666666659</v>
      </c>
      <c r="C176">
        <f t="shared" si="36"/>
        <v>135.99999999999974</v>
      </c>
      <c r="D176" s="7">
        <f t="shared" si="37"/>
        <v>11.333333333333313</v>
      </c>
      <c r="E176" s="7">
        <f t="shared" si="29"/>
        <v>1227.999636952446</v>
      </c>
      <c r="F176" s="8">
        <f t="shared" si="38"/>
        <v>1067.8257712629966</v>
      </c>
      <c r="G176" s="8">
        <f t="shared" si="34"/>
        <v>676.7488301136881</v>
      </c>
      <c r="H176" s="8">
        <f t="shared" si="35"/>
        <v>500</v>
      </c>
      <c r="I176" s="4">
        <f t="shared" si="39"/>
        <v>85282862.339146</v>
      </c>
      <c r="J176" s="7">
        <f t="shared" si="30"/>
        <v>6.508880232397398</v>
      </c>
      <c r="K176" s="8">
        <f t="shared" si="40"/>
        <v>7</v>
      </c>
      <c r="L176" s="4">
        <f t="shared" si="31"/>
        <v>16884168078.930052</v>
      </c>
      <c r="M176" s="4">
        <f t="shared" si="32"/>
        <v>2692751676515.5576</v>
      </c>
      <c r="N176" s="7">
        <f t="shared" si="41"/>
        <v>44.87919460859263</v>
      </c>
      <c r="O176" s="7">
        <f t="shared" si="33"/>
        <v>1221.8206099432446</v>
      </c>
    </row>
    <row r="177" spans="2:15" ht="12.75">
      <c r="B177" s="8">
        <f t="shared" si="28"/>
        <v>4167.083333333326</v>
      </c>
      <c r="C177">
        <f t="shared" si="36"/>
        <v>136.99999999999974</v>
      </c>
      <c r="D177" s="7">
        <f t="shared" si="37"/>
        <v>11.416666666666645</v>
      </c>
      <c r="E177" s="7">
        <f t="shared" si="29"/>
        <v>1221.8206099432446</v>
      </c>
      <c r="F177" s="8">
        <f t="shared" si="38"/>
        <v>1062.4527042984737</v>
      </c>
      <c r="G177" s="8">
        <f t="shared" si="34"/>
        <v>673.5485491745765</v>
      </c>
      <c r="H177" s="8">
        <f t="shared" si="35"/>
        <v>500</v>
      </c>
      <c r="I177" s="4">
        <f t="shared" si="39"/>
        <v>84392262.5969954</v>
      </c>
      <c r="J177" s="7">
        <f t="shared" si="30"/>
        <v>6.508880232397398</v>
      </c>
      <c r="K177" s="8">
        <f t="shared" si="40"/>
        <v>7</v>
      </c>
      <c r="L177" s="4">
        <f t="shared" si="31"/>
        <v>16707848530.956573</v>
      </c>
      <c r="M177" s="4">
        <f t="shared" si="32"/>
        <v>2709459525046.514</v>
      </c>
      <c r="N177" s="7">
        <f t="shared" si="41"/>
        <v>45.157658750775234</v>
      </c>
      <c r="O177" s="7">
        <f t="shared" si="33"/>
        <v>1215.7055345740123</v>
      </c>
    </row>
    <row r="178" spans="2:15" ht="12.75">
      <c r="B178" s="8">
        <f t="shared" si="28"/>
        <v>4197.499999999993</v>
      </c>
      <c r="C178">
        <f t="shared" si="36"/>
        <v>137.99999999999974</v>
      </c>
      <c r="D178" s="7">
        <f t="shared" si="37"/>
        <v>11.499999999999979</v>
      </c>
      <c r="E178" s="7">
        <f t="shared" si="29"/>
        <v>1215.7055345740123</v>
      </c>
      <c r="F178" s="8">
        <f t="shared" si="38"/>
        <v>1057.135247455663</v>
      </c>
      <c r="G178" s="8">
        <f t="shared" si="34"/>
        <v>670.4030572526177</v>
      </c>
      <c r="H178" s="8">
        <f t="shared" si="35"/>
        <v>500</v>
      </c>
      <c r="I178" s="4">
        <f t="shared" si="39"/>
        <v>83511834.02993613</v>
      </c>
      <c r="J178" s="7">
        <f t="shared" si="30"/>
        <v>6.508880232397398</v>
      </c>
      <c r="K178" s="8">
        <f t="shared" si="40"/>
        <v>7</v>
      </c>
      <c r="L178" s="4">
        <f t="shared" si="31"/>
        <v>16533542656.364737</v>
      </c>
      <c r="M178" s="4">
        <f t="shared" si="32"/>
        <v>2725993067702.879</v>
      </c>
      <c r="N178" s="7">
        <f t="shared" si="41"/>
        <v>45.43321779504798</v>
      </c>
      <c r="O178" s="7">
        <f t="shared" si="33"/>
        <v>1209.6536916961534</v>
      </c>
    </row>
    <row r="179" spans="2:15" ht="12.75">
      <c r="B179" s="8">
        <f t="shared" si="28"/>
        <v>4227.91666666666</v>
      </c>
      <c r="C179">
        <f t="shared" si="36"/>
        <v>138.99999999999977</v>
      </c>
      <c r="D179" s="7">
        <f t="shared" si="37"/>
        <v>11.583333333333314</v>
      </c>
      <c r="E179" s="7">
        <f t="shared" si="29"/>
        <v>1209.6536916961534</v>
      </c>
      <c r="F179" s="8">
        <f t="shared" si="38"/>
        <v>1051.8727753879596</v>
      </c>
      <c r="G179" s="8">
        <f t="shared" si="34"/>
        <v>667.3115456141418</v>
      </c>
      <c r="H179" s="8">
        <f t="shared" si="35"/>
        <v>500</v>
      </c>
      <c r="I179" s="4">
        <f t="shared" si="39"/>
        <v>82641454.58655426</v>
      </c>
      <c r="J179" s="7">
        <f t="shared" si="30"/>
        <v>6.508880232397398</v>
      </c>
      <c r="K179" s="8">
        <f t="shared" si="40"/>
        <v>7</v>
      </c>
      <c r="L179" s="4">
        <f t="shared" si="31"/>
        <v>16361226291.605957</v>
      </c>
      <c r="M179" s="4">
        <f t="shared" si="32"/>
        <v>2742354293994.485</v>
      </c>
      <c r="N179" s="7">
        <f t="shared" si="41"/>
        <v>45.70590489990808</v>
      </c>
      <c r="O179" s="7">
        <f t="shared" si="33"/>
        <v>1203.6643705554875</v>
      </c>
    </row>
    <row r="180" spans="2:15" ht="12.75">
      <c r="B180" s="8">
        <f t="shared" si="28"/>
        <v>4258.333333333327</v>
      </c>
      <c r="C180">
        <f t="shared" si="36"/>
        <v>139.99999999999977</v>
      </c>
      <c r="D180" s="7">
        <f t="shared" si="37"/>
        <v>11.666666666666648</v>
      </c>
      <c r="E180" s="7">
        <f t="shared" si="29"/>
        <v>1203.6643705554875</v>
      </c>
      <c r="F180" s="8">
        <f t="shared" si="38"/>
        <v>1046.6646700482502</v>
      </c>
      <c r="G180" s="8">
        <f t="shared" si="34"/>
        <v>664.2732136498556</v>
      </c>
      <c r="H180" s="8">
        <f t="shared" si="35"/>
        <v>500</v>
      </c>
      <c r="I180" s="4">
        <f t="shared" si="39"/>
        <v>81781003.64431323</v>
      </c>
      <c r="J180" s="7">
        <f t="shared" si="30"/>
        <v>6.508880232397398</v>
      </c>
      <c r="K180" s="8">
        <f t="shared" si="40"/>
        <v>7</v>
      </c>
      <c r="L180" s="4">
        <f t="shared" si="31"/>
        <v>16190875556.01857</v>
      </c>
      <c r="M180" s="4">
        <f t="shared" si="32"/>
        <v>2758545169550.5034</v>
      </c>
      <c r="N180" s="7">
        <f t="shared" si="41"/>
        <v>45.975752825841724</v>
      </c>
      <c r="O180" s="7">
        <f t="shared" si="33"/>
        <v>1197.7368686992959</v>
      </c>
    </row>
    <row r="181" spans="2:15" ht="12.75">
      <c r="B181" s="8">
        <f t="shared" si="28"/>
        <v>4288.749999999994</v>
      </c>
      <c r="C181">
        <f t="shared" si="36"/>
        <v>140.99999999999977</v>
      </c>
      <c r="D181" s="7">
        <f t="shared" si="37"/>
        <v>11.74999999999998</v>
      </c>
      <c r="E181" s="7">
        <f t="shared" si="29"/>
        <v>1197.7368686992959</v>
      </c>
      <c r="F181" s="8">
        <f t="shared" si="38"/>
        <v>1041.5103206080835</v>
      </c>
      <c r="G181" s="8">
        <f t="shared" si="34"/>
        <v>661.2872688726269</v>
      </c>
      <c r="H181" s="8">
        <f t="shared" si="35"/>
        <v>500</v>
      </c>
      <c r="I181" s="4">
        <f t="shared" si="39"/>
        <v>80930361.99501686</v>
      </c>
      <c r="J181" s="7">
        <f t="shared" si="30"/>
        <v>6.508880232397398</v>
      </c>
      <c r="K181" s="8">
        <f t="shared" si="40"/>
        <v>7</v>
      </c>
      <c r="L181" s="4">
        <f t="shared" si="31"/>
        <v>16022466848.949816</v>
      </c>
      <c r="M181" s="4">
        <f t="shared" si="32"/>
        <v>2774567636399.453</v>
      </c>
      <c r="N181" s="7">
        <f t="shared" si="41"/>
        <v>46.24279393999088</v>
      </c>
      <c r="O181" s="7">
        <f t="shared" si="33"/>
        <v>1191.8704918843937</v>
      </c>
    </row>
    <row r="182" spans="2:15" ht="12.75">
      <c r="B182" s="8">
        <f aca="true" t="shared" si="42" ref="B182:B245">B181+$B$36</f>
        <v>4319.166666666661</v>
      </c>
      <c r="C182">
        <f t="shared" si="36"/>
        <v>141.9999999999998</v>
      </c>
      <c r="D182" s="7">
        <f t="shared" si="37"/>
        <v>11.833333333333316</v>
      </c>
      <c r="E182" s="7">
        <f t="shared" si="29"/>
        <v>1191.8704918843937</v>
      </c>
      <c r="F182" s="8">
        <f t="shared" si="38"/>
        <v>1036.4091233777337</v>
      </c>
      <c r="G182" s="8">
        <f t="shared" si="34"/>
        <v>658.3529269148627</v>
      </c>
      <c r="H182" s="8">
        <f t="shared" si="35"/>
        <v>500</v>
      </c>
      <c r="I182" s="4">
        <f t="shared" si="39"/>
        <v>80089411.83040449</v>
      </c>
      <c r="J182" s="7">
        <f t="shared" si="30"/>
        <v>6.508880232397398</v>
      </c>
      <c r="K182" s="8">
        <f t="shared" si="40"/>
        <v>7</v>
      </c>
      <c r="L182" s="4">
        <f t="shared" si="31"/>
        <v>15855976846.903978</v>
      </c>
      <c r="M182" s="4">
        <f t="shared" si="32"/>
        <v>2790423613246.357</v>
      </c>
      <c r="N182" s="7">
        <f t="shared" si="41"/>
        <v>46.507060220772615</v>
      </c>
      <c r="O182" s="7">
        <f t="shared" si="33"/>
        <v>1186.0645539858704</v>
      </c>
    </row>
    <row r="183" spans="2:15" ht="12.75">
      <c r="B183" s="8">
        <f t="shared" si="42"/>
        <v>4349.583333333328</v>
      </c>
      <c r="C183">
        <f t="shared" si="36"/>
        <v>142.9999999999998</v>
      </c>
      <c r="D183" s="7">
        <f t="shared" si="37"/>
        <v>11.91666666666665</v>
      </c>
      <c r="E183" s="7">
        <f t="shared" si="29"/>
        <v>1186.0645539858704</v>
      </c>
      <c r="F183" s="8">
        <f t="shared" si="38"/>
        <v>1031.3604817268438</v>
      </c>
      <c r="G183" s="8">
        <f t="shared" si="34"/>
        <v>655.4694115252145</v>
      </c>
      <c r="H183" s="8">
        <f t="shared" si="35"/>
        <v>500</v>
      </c>
      <c r="I183" s="4">
        <f t="shared" si="39"/>
        <v>79258036.72782703</v>
      </c>
      <c r="J183" s="7">
        <f t="shared" si="30"/>
        <v>6.508880232397398</v>
      </c>
      <c r="K183" s="8">
        <f t="shared" si="40"/>
        <v>7</v>
      </c>
      <c r="L183" s="4">
        <f t="shared" si="31"/>
        <v>15691382500.706566</v>
      </c>
      <c r="M183" s="4">
        <f t="shared" si="32"/>
        <v>2806114995747.0635</v>
      </c>
      <c r="N183" s="7">
        <f t="shared" si="41"/>
        <v>46.76858326245106</v>
      </c>
      <c r="O183" s="7">
        <f t="shared" si="33"/>
        <v>1180.318376906611</v>
      </c>
    </row>
    <row r="184" spans="2:15" ht="12.75">
      <c r="B184" s="8">
        <f t="shared" si="42"/>
        <v>4379.9999999999945</v>
      </c>
      <c r="C184">
        <f t="shared" si="36"/>
        <v>143.9999999999998</v>
      </c>
      <c r="D184" s="7">
        <f t="shared" si="37"/>
        <v>11.999999999999984</v>
      </c>
      <c r="E184" s="7">
        <f t="shared" si="29"/>
        <v>1180.318376906611</v>
      </c>
      <c r="F184" s="8">
        <f t="shared" si="38"/>
        <v>1026.3638060057488</v>
      </c>
      <c r="G184" s="8">
        <f t="shared" si="34"/>
        <v>652.635954564597</v>
      </c>
      <c r="H184" s="8">
        <f t="shared" si="35"/>
        <v>500</v>
      </c>
      <c r="I184" s="4">
        <f t="shared" si="39"/>
        <v>78436121.63602044</v>
      </c>
      <c r="J184" s="7">
        <f t="shared" si="30"/>
        <v>6.508880232397398</v>
      </c>
      <c r="K184" s="8">
        <f t="shared" si="40"/>
        <v>7</v>
      </c>
      <c r="L184" s="4">
        <f t="shared" si="31"/>
        <v>15528661032.687761</v>
      </c>
      <c r="M184" s="4">
        <f t="shared" si="32"/>
        <v>2821643656779.7515</v>
      </c>
      <c r="N184" s="7">
        <f t="shared" si="41"/>
        <v>47.02739427966252</v>
      </c>
      <c r="O184" s="7">
        <f t="shared" si="33"/>
        <v>1174.6312904877748</v>
      </c>
    </row>
    <row r="185" spans="2:15" ht="12.75">
      <c r="B185" s="8">
        <f t="shared" si="42"/>
        <v>4410.4166666666615</v>
      </c>
      <c r="C185">
        <f t="shared" si="36"/>
        <v>144.99999999999983</v>
      </c>
      <c r="D185" s="7">
        <f t="shared" si="37"/>
        <v>12.08333333333332</v>
      </c>
      <c r="E185" s="7">
        <f t="shared" si="29"/>
        <v>1174.6312904877748</v>
      </c>
      <c r="F185" s="8">
        <f t="shared" si="38"/>
        <v>1021.4185134676303</v>
      </c>
      <c r="G185" s="8">
        <f t="shared" si="34"/>
        <v>649.8517960015288</v>
      </c>
      <c r="H185" s="8">
        <f t="shared" si="35"/>
        <v>500</v>
      </c>
      <c r="I185" s="4">
        <f t="shared" si="39"/>
        <v>77623552.86100139</v>
      </c>
      <c r="J185" s="7">
        <f t="shared" si="30"/>
        <v>6.508880232397398</v>
      </c>
      <c r="K185" s="8">
        <f t="shared" si="40"/>
        <v>7</v>
      </c>
      <c r="L185" s="4">
        <f t="shared" si="31"/>
        <v>15367789933.890053</v>
      </c>
      <c r="M185" s="4">
        <f t="shared" si="32"/>
        <v>2837011446713.6416</v>
      </c>
      <c r="N185" s="7">
        <f t="shared" si="41"/>
        <v>47.283524111894025</v>
      </c>
      <c r="O185" s="7">
        <f t="shared" si="33"/>
        <v>1169.0026324198493</v>
      </c>
    </row>
    <row r="186" spans="2:15" ht="12.75">
      <c r="B186" s="8">
        <f t="shared" si="42"/>
        <v>4440.8333333333285</v>
      </c>
      <c r="C186">
        <f t="shared" si="36"/>
        <v>145.99999999999983</v>
      </c>
      <c r="D186" s="7">
        <f t="shared" si="37"/>
        <v>12.166666666666652</v>
      </c>
      <c r="E186" s="7">
        <f t="shared" si="29"/>
        <v>1169.0026324198493</v>
      </c>
      <c r="F186" s="8">
        <f t="shared" si="38"/>
        <v>1016.5240281911734</v>
      </c>
      <c r="G186" s="8">
        <f t="shared" si="34"/>
        <v>647.1161839065335</v>
      </c>
      <c r="H186" s="8">
        <f t="shared" si="35"/>
        <v>500</v>
      </c>
      <c r="I186" s="4">
        <f t="shared" si="39"/>
        <v>76820218.05203189</v>
      </c>
      <c r="J186" s="7">
        <f t="shared" si="30"/>
        <v>6.508880232397398</v>
      </c>
      <c r="K186" s="8">
        <f t="shared" si="40"/>
        <v>7</v>
      </c>
      <c r="L186" s="4">
        <f t="shared" si="31"/>
        <v>15208746961.289564</v>
      </c>
      <c r="M186" s="4">
        <f t="shared" si="32"/>
        <v>2852220193674.931</v>
      </c>
      <c r="N186" s="7">
        <f t="shared" si="41"/>
        <v>47.53700322791552</v>
      </c>
      <c r="O186" s="7">
        <f t="shared" si="33"/>
        <v>1163.431748154695</v>
      </c>
    </row>
    <row r="187" spans="2:15" ht="12.75">
      <c r="B187" s="8">
        <f t="shared" si="42"/>
        <v>4471.249999999995</v>
      </c>
      <c r="C187">
        <f t="shared" si="36"/>
        <v>146.99999999999986</v>
      </c>
      <c r="D187" s="7">
        <f t="shared" si="37"/>
        <v>12.249999999999988</v>
      </c>
      <c r="E187" s="7">
        <f t="shared" si="29"/>
        <v>1163.431748154695</v>
      </c>
      <c r="F187" s="8">
        <f t="shared" si="38"/>
        <v>1011.6797810040827</v>
      </c>
      <c r="G187" s="8">
        <f t="shared" si="34"/>
        <v>644.4283744457423</v>
      </c>
      <c r="H187" s="8">
        <f t="shared" si="35"/>
        <v>500</v>
      </c>
      <c r="I187" s="4">
        <f t="shared" si="39"/>
        <v>76026006.18771085</v>
      </c>
      <c r="J187" s="7">
        <f t="shared" si="30"/>
        <v>6.508880232397398</v>
      </c>
      <c r="K187" s="8">
        <f t="shared" si="40"/>
        <v>7</v>
      </c>
      <c r="L187" s="4">
        <f t="shared" si="31"/>
        <v>15051510135.04245</v>
      </c>
      <c r="M187" s="4">
        <f t="shared" si="32"/>
        <v>2867271703809.9736</v>
      </c>
      <c r="N187" s="7">
        <f t="shared" si="41"/>
        <v>47.78786173016623</v>
      </c>
      <c r="O187" s="7">
        <f t="shared" si="33"/>
        <v>1157.9179908182787</v>
      </c>
    </row>
    <row r="188" spans="2:15" ht="12.75">
      <c r="B188" s="8">
        <f t="shared" si="42"/>
        <v>4501.666666666662</v>
      </c>
      <c r="C188">
        <f t="shared" si="36"/>
        <v>147.99999999999986</v>
      </c>
      <c r="D188" s="7">
        <f t="shared" si="37"/>
        <v>12.333333333333321</v>
      </c>
      <c r="E188" s="7">
        <f t="shared" si="29"/>
        <v>1157.9179908182787</v>
      </c>
      <c r="F188" s="8">
        <f t="shared" si="38"/>
        <v>1006.8852094071989</v>
      </c>
      <c r="G188" s="8">
        <f t="shared" si="34"/>
        <v>641.787631873479</v>
      </c>
      <c r="H188" s="8">
        <f t="shared" si="35"/>
        <v>500</v>
      </c>
      <c r="I188" s="4">
        <f t="shared" si="39"/>
        <v>75240807.56215133</v>
      </c>
      <c r="J188" s="7">
        <f t="shared" si="30"/>
        <v>6.508880232397398</v>
      </c>
      <c r="K188" s="8">
        <f t="shared" si="40"/>
        <v>7</v>
      </c>
      <c r="L188" s="4">
        <f t="shared" si="31"/>
        <v>14896057735.748312</v>
      </c>
      <c r="M188" s="4">
        <f t="shared" si="32"/>
        <v>2882167761545.722</v>
      </c>
      <c r="N188" s="7">
        <f t="shared" si="41"/>
        <v>48.03612935909537</v>
      </c>
      <c r="O188" s="7">
        <f t="shared" si="33"/>
        <v>1152.4607211242376</v>
      </c>
    </row>
    <row r="189" spans="2:15" ht="12.75">
      <c r="B189" s="8">
        <f t="shared" si="42"/>
        <v>4532.083333333329</v>
      </c>
      <c r="C189">
        <f t="shared" si="36"/>
        <v>148.99999999999986</v>
      </c>
      <c r="D189" s="7">
        <f t="shared" si="37"/>
        <v>12.416666666666655</v>
      </c>
      <c r="E189" s="7">
        <f t="shared" si="29"/>
        <v>1152.4607211242376</v>
      </c>
      <c r="F189" s="8">
        <f t="shared" si="38"/>
        <v>1002.1397574993371</v>
      </c>
      <c r="G189" s="8">
        <f t="shared" si="34"/>
        <v>639.1932285238418</v>
      </c>
      <c r="H189" s="8">
        <f t="shared" si="35"/>
        <v>500</v>
      </c>
      <c r="I189" s="4">
        <f t="shared" si="39"/>
        <v>74464513.77126224</v>
      </c>
      <c r="J189" s="7">
        <f t="shared" si="30"/>
        <v>6.508880232397398</v>
      </c>
      <c r="K189" s="8">
        <f t="shared" si="40"/>
        <v>7</v>
      </c>
      <c r="L189" s="4">
        <f t="shared" si="31"/>
        <v>14742368301.734268</v>
      </c>
      <c r="M189" s="4">
        <f t="shared" si="32"/>
        <v>2896910129847.4565</v>
      </c>
      <c r="N189" s="7">
        <f t="shared" si="41"/>
        <v>48.28183549745761</v>
      </c>
      <c r="O189" s="7">
        <f t="shared" si="33"/>
        <v>1147.0593072881788</v>
      </c>
    </row>
    <row r="190" spans="2:15" ht="12.75">
      <c r="B190" s="8">
        <f t="shared" si="42"/>
        <v>4562.499999999996</v>
      </c>
      <c r="C190">
        <f t="shared" si="36"/>
        <v>149.9999999999999</v>
      </c>
      <c r="D190" s="7">
        <f t="shared" si="37"/>
        <v>12.499999999999991</v>
      </c>
      <c r="E190" s="7">
        <f t="shared" si="29"/>
        <v>1147.0593072881788</v>
      </c>
      <c r="F190" s="8">
        <f t="shared" si="38"/>
        <v>997.4428759027643</v>
      </c>
      <c r="G190" s="8">
        <f t="shared" si="34"/>
        <v>636.6444448011736</v>
      </c>
      <c r="H190" s="8">
        <f t="shared" si="35"/>
        <v>500</v>
      </c>
      <c r="I190" s="4">
        <f t="shared" si="39"/>
        <v>73697017.69912283</v>
      </c>
      <c r="J190" s="7">
        <f t="shared" si="30"/>
        <v>6.508880232397398</v>
      </c>
      <c r="K190" s="8">
        <f t="shared" si="40"/>
        <v>7</v>
      </c>
      <c r="L190" s="4">
        <f t="shared" si="31"/>
        <v>14590420626.357378</v>
      </c>
      <c r="M190" s="4">
        <f t="shared" si="32"/>
        <v>2911500550473.814</v>
      </c>
      <c r="N190" s="7">
        <f t="shared" si="41"/>
        <v>48.525009174563564</v>
      </c>
      <c r="O190" s="7">
        <f t="shared" si="33"/>
        <v>1141.713124942849</v>
      </c>
    </row>
    <row r="191" spans="2:15" ht="12.75">
      <c r="B191" s="8">
        <f t="shared" si="42"/>
        <v>4592.916666666663</v>
      </c>
      <c r="C191">
        <f t="shared" si="36"/>
        <v>150.9999999999999</v>
      </c>
      <c r="D191" s="7">
        <f t="shared" si="37"/>
        <v>12.583333333333323</v>
      </c>
      <c r="E191" s="7">
        <f t="shared" si="29"/>
        <v>1141.713124942849</v>
      </c>
      <c r="F191" s="8">
        <f t="shared" si="38"/>
        <v>992.794021689434</v>
      </c>
      <c r="G191" s="8">
        <f t="shared" si="34"/>
        <v>634.1405691694368</v>
      </c>
      <c r="H191" s="8">
        <f t="shared" si="35"/>
        <v>500</v>
      </c>
      <c r="I191" s="4">
        <f t="shared" si="39"/>
        <v>72938213.50446787</v>
      </c>
      <c r="J191" s="7">
        <f t="shared" si="30"/>
        <v>6.508880232397398</v>
      </c>
      <c r="K191" s="8">
        <f t="shared" si="40"/>
        <v>7</v>
      </c>
      <c r="L191" s="4">
        <f t="shared" si="31"/>
        <v>14440193755.32903</v>
      </c>
      <c r="M191" s="4">
        <f t="shared" si="32"/>
        <v>2925940744229.143</v>
      </c>
      <c r="N191" s="7">
        <f t="shared" si="41"/>
        <v>48.76567907048572</v>
      </c>
      <c r="O191" s="7">
        <f t="shared" si="33"/>
        <v>1136.4215570540414</v>
      </c>
    </row>
    <row r="192" spans="2:15" ht="12.75">
      <c r="B192" s="8">
        <f t="shared" si="42"/>
        <v>4623.33333333333</v>
      </c>
      <c r="C192">
        <f t="shared" si="36"/>
        <v>151.9999999999999</v>
      </c>
      <c r="D192" s="7">
        <f t="shared" si="37"/>
        <v>12.666666666666657</v>
      </c>
      <c r="E192" s="7">
        <f t="shared" si="29"/>
        <v>1136.4215570540414</v>
      </c>
      <c r="F192" s="8">
        <f t="shared" si="38"/>
        <v>988.1926583078622</v>
      </c>
      <c r="G192" s="8">
        <f t="shared" si="34"/>
        <v>631.6808981403738</v>
      </c>
      <c r="H192" s="8">
        <f t="shared" si="35"/>
        <v>500</v>
      </c>
      <c r="I192" s="4">
        <f t="shared" si="39"/>
        <v>72187996.60726625</v>
      </c>
      <c r="J192" s="7">
        <f t="shared" si="30"/>
        <v>6.508880232397398</v>
      </c>
      <c r="K192" s="8">
        <f t="shared" si="40"/>
        <v>7</v>
      </c>
      <c r="L192" s="4">
        <f t="shared" si="31"/>
        <v>14291666984.057756</v>
      </c>
      <c r="M192" s="4">
        <f t="shared" si="32"/>
        <v>2940232411213.2007</v>
      </c>
      <c r="N192" s="7">
        <f t="shared" si="41"/>
        <v>49.00387352022001</v>
      </c>
      <c r="O192" s="7">
        <f t="shared" si="33"/>
        <v>1131.1839938372148</v>
      </c>
    </row>
    <row r="193" spans="2:15" ht="12.75">
      <c r="B193" s="8">
        <f t="shared" si="42"/>
        <v>4653.749999999997</v>
      </c>
      <c r="C193">
        <f t="shared" si="36"/>
        <v>152.99999999999991</v>
      </c>
      <c r="D193" s="7">
        <f t="shared" si="37"/>
        <v>12.749999999999993</v>
      </c>
      <c r="E193" s="7">
        <f t="shared" si="29"/>
        <v>1131.1839938372148</v>
      </c>
      <c r="F193" s="8">
        <f t="shared" si="38"/>
        <v>983.6382555106215</v>
      </c>
      <c r="G193" s="8">
        <f t="shared" si="34"/>
        <v>629.2647362603998</v>
      </c>
      <c r="H193" s="8">
        <f t="shared" si="35"/>
        <v>500</v>
      </c>
      <c r="I193" s="4">
        <f t="shared" si="39"/>
        <v>71446263.67538853</v>
      </c>
      <c r="J193" s="7">
        <f t="shared" si="30"/>
        <v>6.508880232397398</v>
      </c>
      <c r="K193" s="8">
        <f t="shared" si="40"/>
        <v>7</v>
      </c>
      <c r="L193" s="4">
        <f t="shared" si="31"/>
        <v>14144819855.009739</v>
      </c>
      <c r="M193" s="4">
        <f t="shared" si="32"/>
        <v>2954377231068.2104</v>
      </c>
      <c r="N193" s="7">
        <f t="shared" si="41"/>
        <v>49.23962051780351</v>
      </c>
      <c r="O193" s="7">
        <f t="shared" si="33"/>
        <v>1125.9998326750213</v>
      </c>
    </row>
    <row r="194" spans="2:15" ht="12.75">
      <c r="B194" s="8">
        <f t="shared" si="42"/>
        <v>4684.166666666664</v>
      </c>
      <c r="C194">
        <f t="shared" si="36"/>
        <v>153.99999999999991</v>
      </c>
      <c r="D194" s="7">
        <f t="shared" si="37"/>
        <v>12.833333333333327</v>
      </c>
      <c r="E194" s="7">
        <f t="shared" si="29"/>
        <v>1125.9998326750213</v>
      </c>
      <c r="F194" s="8">
        <f t="shared" si="38"/>
        <v>979.1302892826272</v>
      </c>
      <c r="G194" s="8">
        <f t="shared" si="34"/>
        <v>626.8913960962783</v>
      </c>
      <c r="H194" s="8">
        <f t="shared" si="35"/>
        <v>500</v>
      </c>
      <c r="I194" s="4">
        <f t="shared" si="39"/>
        <v>70712912.61139256</v>
      </c>
      <c r="J194" s="7">
        <f t="shared" si="30"/>
        <v>6.508880232397398</v>
      </c>
      <c r="K194" s="8">
        <f t="shared" si="40"/>
        <v>7</v>
      </c>
      <c r="L194" s="4">
        <f t="shared" si="31"/>
        <v>13999632155.092606</v>
      </c>
      <c r="M194" s="4">
        <f t="shared" si="32"/>
        <v>2968376863223.303</v>
      </c>
      <c r="N194" s="7">
        <f t="shared" si="41"/>
        <v>49.47294772038839</v>
      </c>
      <c r="O194" s="7">
        <f t="shared" si="33"/>
        <v>1120.8684780355768</v>
      </c>
    </row>
    <row r="195" spans="2:15" ht="12.75">
      <c r="B195" s="8">
        <f t="shared" si="42"/>
        <v>4714.583333333331</v>
      </c>
      <c r="C195">
        <f t="shared" si="36"/>
        <v>154.99999999999991</v>
      </c>
      <c r="D195" s="7">
        <f t="shared" si="37"/>
        <v>12.916666666666659</v>
      </c>
      <c r="E195" s="7">
        <f t="shared" si="29"/>
        <v>1120.8684780355768</v>
      </c>
      <c r="F195" s="8">
        <f t="shared" si="38"/>
        <v>974.6682417700669</v>
      </c>
      <c r="G195" s="8">
        <f t="shared" si="34"/>
        <v>624.5601982194576</v>
      </c>
      <c r="H195" s="8">
        <f t="shared" si="35"/>
        <v>500</v>
      </c>
      <c r="I195" s="4">
        <f t="shared" si="39"/>
        <v>69987842.53940317</v>
      </c>
      <c r="J195" s="7">
        <f t="shared" si="30"/>
        <v>6.508880232397398</v>
      </c>
      <c r="K195" s="8">
        <f t="shared" si="40"/>
        <v>7</v>
      </c>
      <c r="L195" s="4">
        <f t="shared" si="31"/>
        <v>13856083913.057917</v>
      </c>
      <c r="M195" s="4">
        <f t="shared" si="32"/>
        <v>2982232947136.3613</v>
      </c>
      <c r="N195" s="7">
        <f t="shared" si="41"/>
        <v>49.703882452272694</v>
      </c>
      <c r="O195" s="7">
        <f t="shared" si="33"/>
        <v>1115.7893413913498</v>
      </c>
    </row>
    <row r="196" spans="2:15" ht="12.75">
      <c r="B196" s="8">
        <f t="shared" si="42"/>
        <v>4744.999999999998</v>
      </c>
      <c r="C196">
        <f t="shared" si="36"/>
        <v>155.99999999999994</v>
      </c>
      <c r="D196" s="7">
        <f t="shared" si="37"/>
        <v>12.999999999999995</v>
      </c>
      <c r="E196" s="7">
        <f t="shared" si="29"/>
        <v>1115.7893413913498</v>
      </c>
      <c r="F196" s="8">
        <f t="shared" si="38"/>
        <v>970.2516012098695</v>
      </c>
      <c r="G196" s="8">
        <f t="shared" si="34"/>
        <v>622.2704711889861</v>
      </c>
      <c r="H196" s="8">
        <f t="shared" si="35"/>
        <v>500</v>
      </c>
      <c r="I196" s="4">
        <f t="shared" si="39"/>
        <v>69270953.79206909</v>
      </c>
      <c r="J196" s="7">
        <f t="shared" si="30"/>
        <v>6.508880232397398</v>
      </c>
      <c r="K196" s="8">
        <f t="shared" si="40"/>
        <v>7</v>
      </c>
      <c r="L196" s="4">
        <f t="shared" si="31"/>
        <v>13714155396.91891</v>
      </c>
      <c r="M196" s="4">
        <f t="shared" si="32"/>
        <v>2995947102533.2803</v>
      </c>
      <c r="N196" s="7">
        <f t="shared" si="41"/>
        <v>49.932451708888</v>
      </c>
      <c r="O196" s="7">
        <f t="shared" si="33"/>
        <v>1110.7618411390677</v>
      </c>
    </row>
    <row r="197" spans="2:15" ht="12.75">
      <c r="B197" s="8">
        <f t="shared" si="42"/>
        <v>4775.416666666665</v>
      </c>
      <c r="C197">
        <f t="shared" si="36"/>
        <v>156.99999999999994</v>
      </c>
      <c r="D197" s="7">
        <f t="shared" si="37"/>
        <v>13.083333333333329</v>
      </c>
      <c r="E197" s="7">
        <f t="shared" si="29"/>
        <v>1110.7618411390677</v>
      </c>
      <c r="F197" s="8">
        <f t="shared" si="38"/>
        <v>965.8798618600589</v>
      </c>
      <c r="G197" s="8">
        <f t="shared" si="34"/>
        <v>620.0215515331503</v>
      </c>
      <c r="H197" s="8">
        <f t="shared" si="35"/>
        <v>500</v>
      </c>
      <c r="I197" s="4">
        <f t="shared" si="39"/>
        <v>68562147.89765395</v>
      </c>
      <c r="J197" s="7">
        <f t="shared" si="30"/>
        <v>6.508880232397398</v>
      </c>
      <c r="K197" s="8">
        <f t="shared" si="40"/>
        <v>7</v>
      </c>
      <c r="L197" s="4">
        <f t="shared" si="31"/>
        <v>13573827111.394794</v>
      </c>
      <c r="M197" s="4">
        <f t="shared" si="32"/>
        <v>3009520929644.6753</v>
      </c>
      <c r="N197" s="7">
        <f t="shared" si="41"/>
        <v>50.15868216074458</v>
      </c>
      <c r="O197" s="7">
        <f t="shared" si="33"/>
        <v>1105.7854025201855</v>
      </c>
    </row>
    <row r="198" spans="2:15" ht="12.75">
      <c r="B198" s="8">
        <f t="shared" si="42"/>
        <v>4805.833333333332</v>
      </c>
      <c r="C198">
        <f t="shared" si="36"/>
        <v>157.99999999999994</v>
      </c>
      <c r="D198" s="7">
        <f t="shared" si="37"/>
        <v>13.166666666666663</v>
      </c>
      <c r="E198" s="7">
        <f t="shared" si="29"/>
        <v>1105.7854025201855</v>
      </c>
      <c r="F198" s="8">
        <f t="shared" si="38"/>
        <v>961.5525239305962</v>
      </c>
      <c r="G198" s="8">
        <f t="shared" si="34"/>
        <v>617.8127837296053</v>
      </c>
      <c r="H198" s="8">
        <f t="shared" si="35"/>
        <v>500</v>
      </c>
      <c r="I198" s="4">
        <f t="shared" si="39"/>
        <v>67861327.56719697</v>
      </c>
      <c r="J198" s="7">
        <f t="shared" si="30"/>
        <v>6.508880232397398</v>
      </c>
      <c r="K198" s="8">
        <f t="shared" si="40"/>
        <v>7</v>
      </c>
      <c r="L198" s="4">
        <f t="shared" si="31"/>
        <v>13435079795.368843</v>
      </c>
      <c r="M198" s="4">
        <f t="shared" si="32"/>
        <v>3022956009440.044</v>
      </c>
      <c r="N198" s="7">
        <f t="shared" si="41"/>
        <v>50.38260015733407</v>
      </c>
      <c r="O198" s="7">
        <f t="shared" si="33"/>
        <v>1100.8594575421948</v>
      </c>
    </row>
    <row r="199" spans="2:15" ht="12.75">
      <c r="B199" s="8">
        <f t="shared" si="42"/>
        <v>4836.249999999999</v>
      </c>
      <c r="C199">
        <f t="shared" si="36"/>
        <v>158.99999999999997</v>
      </c>
      <c r="D199" s="7">
        <f t="shared" si="37"/>
        <v>13.249999999999998</v>
      </c>
      <c r="E199" s="7">
        <f t="shared" si="29"/>
        <v>1100.8594575421948</v>
      </c>
      <c r="F199" s="8">
        <f t="shared" si="38"/>
        <v>957.2690935149521</v>
      </c>
      <c r="G199" s="8">
        <f t="shared" si="34"/>
        <v>615.6435201841039</v>
      </c>
      <c r="H199" s="8">
        <f t="shared" si="35"/>
        <v>500</v>
      </c>
      <c r="I199" s="4">
        <f t="shared" si="39"/>
        <v>67168396.68178289</v>
      </c>
      <c r="J199" s="7">
        <f t="shared" si="30"/>
        <v>6.508880232397398</v>
      </c>
      <c r="K199" s="8">
        <f t="shared" si="40"/>
        <v>7</v>
      </c>
      <c r="L199" s="4">
        <f t="shared" si="31"/>
        <v>13297894419.368126</v>
      </c>
      <c r="M199" s="4">
        <f t="shared" si="32"/>
        <v>3036253903859.412</v>
      </c>
      <c r="N199" s="7">
        <f t="shared" si="41"/>
        <v>50.6042317309902</v>
      </c>
      <c r="O199" s="7">
        <f t="shared" si="33"/>
        <v>1095.9834449007305</v>
      </c>
    </row>
    <row r="200" spans="2:15" ht="12.75">
      <c r="B200" s="8">
        <f t="shared" si="42"/>
        <v>4866.666666666666</v>
      </c>
      <c r="C200">
        <f t="shared" si="36"/>
        <v>159.99999999999997</v>
      </c>
      <c r="D200" s="7">
        <f t="shared" si="37"/>
        <v>13.33333333333333</v>
      </c>
      <c r="E200" s="7">
        <f t="shared" si="29"/>
        <v>1095.9834449007305</v>
      </c>
      <c r="F200" s="8">
        <f t="shared" si="38"/>
        <v>953.0290825223744</v>
      </c>
      <c r="G200" s="8">
        <f t="shared" si="34"/>
        <v>613.5131212077773</v>
      </c>
      <c r="H200" s="8">
        <f t="shared" si="35"/>
        <v>500</v>
      </c>
      <c r="I200" s="4">
        <f t="shared" si="39"/>
        <v>66483260.27991624</v>
      </c>
      <c r="J200" s="7">
        <f t="shared" si="30"/>
        <v>6.508880232397398</v>
      </c>
      <c r="K200" s="8">
        <f t="shared" si="40"/>
        <v>7</v>
      </c>
      <c r="L200" s="4">
        <f t="shared" si="31"/>
        <v>13162252183.063871</v>
      </c>
      <c r="M200" s="4">
        <f t="shared" si="32"/>
        <v>3049416156042.476</v>
      </c>
      <c r="N200" s="7">
        <f t="shared" si="41"/>
        <v>50.82360260070794</v>
      </c>
      <c r="O200" s="7">
        <f t="shared" si="33"/>
        <v>1091.1568099023348</v>
      </c>
    </row>
    <row r="201" spans="2:15" ht="12.75">
      <c r="B201" s="8">
        <f t="shared" si="42"/>
        <v>4897.083333333333</v>
      </c>
      <c r="C201">
        <f t="shared" si="36"/>
        <v>160.99999999999997</v>
      </c>
      <c r="D201" s="7">
        <f t="shared" si="37"/>
        <v>13.416666666666664</v>
      </c>
      <c r="E201" s="7">
        <f t="shared" si="29"/>
        <v>1091.1568099023348</v>
      </c>
      <c r="F201" s="8">
        <f t="shared" si="38"/>
        <v>948.832008610726</v>
      </c>
      <c r="G201" s="8">
        <f t="shared" si="34"/>
        <v>611.4209549928985</v>
      </c>
      <c r="H201" s="8">
        <f t="shared" si="35"/>
        <v>500</v>
      </c>
      <c r="I201" s="4">
        <f t="shared" si="39"/>
        <v>65805824.5449796</v>
      </c>
      <c r="J201" s="7">
        <f t="shared" si="30"/>
        <v>6.508880232397398</v>
      </c>
      <c r="K201" s="8">
        <f t="shared" si="40"/>
        <v>7</v>
      </c>
      <c r="L201" s="4">
        <f t="shared" si="31"/>
        <v>13028134512.788471</v>
      </c>
      <c r="M201" s="4">
        <f t="shared" si="32"/>
        <v>3062444290555.2646</v>
      </c>
      <c r="N201" s="7">
        <f t="shared" si="41"/>
        <v>51.04073817592108</v>
      </c>
      <c r="O201" s="7">
        <f t="shared" si="33"/>
        <v>1086.3790043880692</v>
      </c>
    </row>
    <row r="202" spans="2:15" ht="12.75">
      <c r="B202" s="8">
        <f t="shared" si="42"/>
        <v>4927.5</v>
      </c>
      <c r="C202">
        <f t="shared" si="36"/>
        <v>162</v>
      </c>
      <c r="D202" s="7">
        <f t="shared" si="37"/>
        <v>13.5</v>
      </c>
      <c r="E202" s="7">
        <f t="shared" si="29"/>
        <v>1086.3790043880692</v>
      </c>
      <c r="F202" s="8">
        <f t="shared" si="38"/>
        <v>944.6773951200603</v>
      </c>
      <c r="G202" s="8">
        <f t="shared" si="34"/>
        <v>609.3663975871954</v>
      </c>
      <c r="H202" s="8">
        <f t="shared" si="35"/>
        <v>500</v>
      </c>
      <c r="I202" s="4">
        <f t="shared" si="39"/>
        <v>65135996.79280334</v>
      </c>
      <c r="J202" s="7">
        <f t="shared" si="30"/>
        <v>6.508880232397398</v>
      </c>
      <c r="K202" s="8">
        <f t="shared" si="40"/>
        <v>7</v>
      </c>
      <c r="L202" s="4">
        <f t="shared" si="31"/>
        <v>12895523059.07458</v>
      </c>
      <c r="M202" s="4">
        <f t="shared" si="32"/>
        <v>3075339813614.3394</v>
      </c>
      <c r="N202" s="7">
        <f t="shared" si="41"/>
        <v>51.255663560238986</v>
      </c>
      <c r="O202" s="7">
        <f t="shared" si="33"/>
        <v>1081.6494866577996</v>
      </c>
    </row>
    <row r="203" spans="2:15" ht="12.75">
      <c r="B203" s="8">
        <f t="shared" si="42"/>
        <v>4957.916666666667</v>
      </c>
      <c r="C203">
        <f t="shared" si="36"/>
        <v>163</v>
      </c>
      <c r="D203" s="7">
        <f t="shared" si="37"/>
        <v>13.583333333333334</v>
      </c>
      <c r="E203" s="7">
        <f t="shared" si="29"/>
        <v>1081.6494866577996</v>
      </c>
      <c r="F203" s="8">
        <f t="shared" si="38"/>
        <v>940.5647710067823</v>
      </c>
      <c r="G203" s="8">
        <f t="shared" si="34"/>
        <v>607.34883286663</v>
      </c>
      <c r="H203" s="8">
        <f t="shared" si="35"/>
        <v>500</v>
      </c>
      <c r="I203" s="4">
        <f t="shared" si="39"/>
        <v>64473685.45932288</v>
      </c>
      <c r="J203" s="7">
        <f t="shared" si="30"/>
        <v>6.508880232397398</v>
      </c>
      <c r="K203" s="8">
        <f t="shared" si="40"/>
        <v>7</v>
      </c>
      <c r="L203" s="4">
        <f t="shared" si="31"/>
        <v>12764399694.21149</v>
      </c>
      <c r="M203" s="4">
        <f t="shared" si="32"/>
        <v>3088104213308.551</v>
      </c>
      <c r="N203" s="7">
        <f t="shared" si="41"/>
        <v>51.468403555142515</v>
      </c>
      <c r="O203" s="7">
        <f t="shared" si="33"/>
        <v>1076.9677213952853</v>
      </c>
    </row>
    <row r="204" spans="2:15" ht="12.75">
      <c r="B204" s="8">
        <f t="shared" si="42"/>
        <v>4988.333333333334</v>
      </c>
      <c r="C204">
        <f t="shared" si="36"/>
        <v>164</v>
      </c>
      <c r="D204" s="7">
        <f t="shared" si="37"/>
        <v>13.666666666666666</v>
      </c>
      <c r="E204" s="7">
        <f t="shared" si="29"/>
        <v>1076.9677213952853</v>
      </c>
      <c r="F204" s="8">
        <f t="shared" si="38"/>
        <v>936.493670778509</v>
      </c>
      <c r="G204" s="8">
        <f t="shared" si="34"/>
        <v>605.3676525066988</v>
      </c>
      <c r="H204" s="8">
        <f t="shared" si="35"/>
        <v>500</v>
      </c>
      <c r="I204" s="4">
        <f t="shared" si="39"/>
        <v>63818800.088341884</v>
      </c>
      <c r="J204" s="7">
        <f t="shared" si="30"/>
        <v>6.508880232397398</v>
      </c>
      <c r="K204" s="8">
        <f t="shared" si="40"/>
        <v>7</v>
      </c>
      <c r="L204" s="4">
        <f t="shared" si="31"/>
        <v>12634746509.822533</v>
      </c>
      <c r="M204" s="4">
        <f t="shared" si="32"/>
        <v>3100738959818.3735</v>
      </c>
      <c r="N204" s="7">
        <f t="shared" si="41"/>
        <v>51.67898266363956</v>
      </c>
      <c r="O204" s="7">
        <f t="shared" si="33"/>
        <v>1072.3331795939703</v>
      </c>
    </row>
    <row r="205" spans="2:15" ht="12.75">
      <c r="B205" s="8">
        <f t="shared" si="42"/>
        <v>5018.750000000001</v>
      </c>
      <c r="C205">
        <f t="shared" si="36"/>
        <v>165.00000000000003</v>
      </c>
      <c r="D205" s="7">
        <f t="shared" si="37"/>
        <v>13.750000000000002</v>
      </c>
      <c r="E205" s="7">
        <f t="shared" si="29"/>
        <v>1072.3331795939703</v>
      </c>
      <c r="F205" s="8">
        <f t="shared" si="38"/>
        <v>932.4636344295394</v>
      </c>
      <c r="G205" s="8">
        <f t="shared" si="34"/>
        <v>603.422255952202</v>
      </c>
      <c r="H205" s="8">
        <f t="shared" si="35"/>
        <v>500</v>
      </c>
      <c r="I205" s="4">
        <f t="shared" si="39"/>
        <v>63171251.319387615</v>
      </c>
      <c r="J205" s="7">
        <f t="shared" si="30"/>
        <v>6.508880232397398</v>
      </c>
      <c r="K205" s="8">
        <f t="shared" si="40"/>
        <v>7</v>
      </c>
      <c r="L205" s="4">
        <f t="shared" si="31"/>
        <v>12506545814.460672</v>
      </c>
      <c r="M205" s="4">
        <f t="shared" si="32"/>
        <v>3113245505632.834</v>
      </c>
      <c r="N205" s="7">
        <f t="shared" si="41"/>
        <v>51.887425093880566</v>
      </c>
      <c r="O205" s="7">
        <f t="shared" si="33"/>
        <v>1067.745338483506</v>
      </c>
    </row>
    <row r="206" spans="2:15" ht="12.75">
      <c r="B206" s="8">
        <f t="shared" si="42"/>
        <v>5049.166666666668</v>
      </c>
      <c r="C206">
        <f t="shared" si="36"/>
        <v>166.00000000000003</v>
      </c>
      <c r="D206" s="7">
        <f t="shared" si="37"/>
        <v>13.833333333333336</v>
      </c>
      <c r="E206" s="7">
        <f t="shared" si="29"/>
        <v>1067.745338483506</v>
      </c>
      <c r="F206" s="8">
        <f t="shared" si="38"/>
        <v>928.4742073769618</v>
      </c>
      <c r="G206" s="8">
        <f t="shared" si="34"/>
        <v>601.512050385505</v>
      </c>
      <c r="H206" s="8">
        <f t="shared" si="35"/>
        <v>500</v>
      </c>
      <c r="I206" s="4">
        <f t="shared" si="39"/>
        <v>62530950.8756629</v>
      </c>
      <c r="J206" s="7">
        <f t="shared" si="30"/>
        <v>6.508880232397398</v>
      </c>
      <c r="K206" s="8">
        <f t="shared" si="40"/>
        <v>7</v>
      </c>
      <c r="L206" s="4">
        <f t="shared" si="31"/>
        <v>12379780131.223291</v>
      </c>
      <c r="M206" s="4">
        <f t="shared" si="32"/>
        <v>3125625285764.057</v>
      </c>
      <c r="N206" s="7">
        <f t="shared" si="41"/>
        <v>52.09375476273429</v>
      </c>
      <c r="O206" s="7">
        <f t="shared" si="33"/>
        <v>1063.2036814570627</v>
      </c>
    </row>
    <row r="207" spans="2:15" ht="12.75">
      <c r="B207" s="8">
        <f t="shared" si="42"/>
        <v>5079.583333333335</v>
      </c>
      <c r="C207">
        <f t="shared" si="36"/>
        <v>167.00000000000006</v>
      </c>
      <c r="D207" s="7">
        <f t="shared" si="37"/>
        <v>13.916666666666671</v>
      </c>
      <c r="E207" s="7">
        <f t="shared" si="29"/>
        <v>1063.2036814570627</v>
      </c>
      <c r="F207" s="8">
        <f t="shared" si="38"/>
        <v>924.5249403974459</v>
      </c>
      <c r="G207" s="8">
        <f t="shared" si="34"/>
        <v>599.6364506933149</v>
      </c>
      <c r="H207" s="8">
        <f t="shared" si="35"/>
        <v>500</v>
      </c>
      <c r="I207" s="4">
        <f t="shared" si="39"/>
        <v>61897811.55210309</v>
      </c>
      <c r="J207" s="7">
        <f t="shared" si="30"/>
        <v>6.508880232397398</v>
      </c>
      <c r="K207" s="8">
        <f t="shared" si="40"/>
        <v>7</v>
      </c>
      <c r="L207" s="4">
        <f t="shared" si="31"/>
        <v>12254432195.387686</v>
      </c>
      <c r="M207" s="4">
        <f t="shared" si="32"/>
        <v>3137879717959.445</v>
      </c>
      <c r="N207" s="7">
        <f t="shared" si="41"/>
        <v>52.297995299324086</v>
      </c>
      <c r="O207" s="7">
        <f t="shared" si="33"/>
        <v>1058.7076979993</v>
      </c>
    </row>
    <row r="208" spans="2:15" ht="12.75">
      <c r="B208" s="8">
        <f t="shared" si="42"/>
        <v>5110.000000000002</v>
      </c>
      <c r="C208">
        <f t="shared" si="36"/>
        <v>168.00000000000006</v>
      </c>
      <c r="D208" s="7">
        <f t="shared" si="37"/>
        <v>14.000000000000005</v>
      </c>
      <c r="E208" s="7">
        <f t="shared" si="29"/>
        <v>1058.7076979993</v>
      </c>
      <c r="F208" s="8">
        <f t="shared" si="38"/>
        <v>920.6153895646088</v>
      </c>
      <c r="G208" s="8">
        <f t="shared" si="34"/>
        <v>597.7948794319291</v>
      </c>
      <c r="H208" s="8">
        <f t="shared" si="35"/>
        <v>500</v>
      </c>
      <c r="I208" s="4">
        <f t="shared" si="39"/>
        <v>61271747.20352023</v>
      </c>
      <c r="J208" s="7">
        <f t="shared" si="30"/>
        <v>6.508880232397398</v>
      </c>
      <c r="K208" s="8">
        <f t="shared" si="40"/>
        <v>7</v>
      </c>
      <c r="L208" s="4">
        <f t="shared" si="31"/>
        <v>12130484952.063904</v>
      </c>
      <c r="M208" s="4">
        <f t="shared" si="32"/>
        <v>3150010202911.509</v>
      </c>
      <c r="N208" s="7">
        <f t="shared" si="41"/>
        <v>52.50017004852514</v>
      </c>
      <c r="O208" s="7">
        <f t="shared" si="33"/>
        <v>1054.2568836151058</v>
      </c>
    </row>
    <row r="209" spans="2:15" ht="12.75">
      <c r="B209" s="8">
        <f t="shared" si="42"/>
        <v>5140.416666666669</v>
      </c>
      <c r="C209">
        <f t="shared" si="36"/>
        <v>169.00000000000006</v>
      </c>
      <c r="D209" s="7">
        <f t="shared" si="37"/>
        <v>14.083333333333337</v>
      </c>
      <c r="E209" s="7">
        <f t="shared" si="29"/>
        <v>1054.2568836151058</v>
      </c>
      <c r="F209" s="8">
        <f t="shared" si="38"/>
        <v>916.7451161870487</v>
      </c>
      <c r="G209" s="8">
        <f t="shared" si="34"/>
        <v>595.9867667910115</v>
      </c>
      <c r="H209" s="8">
        <f t="shared" si="35"/>
        <v>500</v>
      </c>
      <c r="I209" s="4">
        <f t="shared" si="39"/>
        <v>60652672.73285023</v>
      </c>
      <c r="J209" s="7">
        <f t="shared" si="30"/>
        <v>6.508880232397398</v>
      </c>
      <c r="K209" s="8">
        <f t="shared" si="40"/>
        <v>7</v>
      </c>
      <c r="L209" s="4">
        <f t="shared" si="31"/>
        <v>12007921553.867908</v>
      </c>
      <c r="M209" s="4">
        <f t="shared" si="32"/>
        <v>3162018124465.3765</v>
      </c>
      <c r="N209" s="7">
        <f t="shared" si="41"/>
        <v>52.70030207442294</v>
      </c>
      <c r="O209" s="7">
        <f t="shared" si="33"/>
        <v>1049.850739759036</v>
      </c>
    </row>
    <row r="210" spans="2:15" ht="12.75">
      <c r="B210" s="8">
        <f t="shared" si="42"/>
        <v>5170.833333333336</v>
      </c>
      <c r="C210">
        <f t="shared" si="36"/>
        <v>170.00000000000009</v>
      </c>
      <c r="D210" s="7">
        <f t="shared" si="37"/>
        <v>14.166666666666673</v>
      </c>
      <c r="E210" s="7">
        <f t="shared" si="29"/>
        <v>1049.850739759036</v>
      </c>
      <c r="F210" s="8">
        <f t="shared" si="38"/>
        <v>912.913686746988</v>
      </c>
      <c r="G210" s="8">
        <f t="shared" si="34"/>
        <v>594.2115505558833</v>
      </c>
      <c r="H210" s="8">
        <f t="shared" si="35"/>
        <v>500</v>
      </c>
      <c r="I210" s="4">
        <f t="shared" si="39"/>
        <v>60040504.07949383</v>
      </c>
      <c r="J210" s="7">
        <f t="shared" si="30"/>
        <v>6.508880232397398</v>
      </c>
      <c r="K210" s="8">
        <f t="shared" si="40"/>
        <v>7</v>
      </c>
      <c r="L210" s="4">
        <f t="shared" si="31"/>
        <v>11886725358.613361</v>
      </c>
      <c r="M210" s="4">
        <f t="shared" si="32"/>
        <v>3173904849823.9897</v>
      </c>
      <c r="N210" s="7">
        <f t="shared" si="41"/>
        <v>52.898414163733165</v>
      </c>
      <c r="O210" s="7">
        <f t="shared" si="33"/>
        <v>1045.4887737655156</v>
      </c>
    </row>
    <row r="211" spans="2:15" ht="12.75">
      <c r="B211" s="8">
        <f t="shared" si="42"/>
        <v>5201.250000000003</v>
      </c>
      <c r="C211">
        <f t="shared" si="36"/>
        <v>171.00000000000009</v>
      </c>
      <c r="D211" s="7">
        <f t="shared" si="37"/>
        <v>14.250000000000007</v>
      </c>
      <c r="E211" s="7">
        <f t="shared" si="29"/>
        <v>1045.4887737655156</v>
      </c>
      <c r="F211" s="8">
        <f t="shared" si="38"/>
        <v>909.1206728395788</v>
      </c>
      <c r="G211" s="8">
        <f t="shared" si="34"/>
        <v>592.4686760683703</v>
      </c>
      <c r="H211" s="8">
        <f t="shared" si="35"/>
        <v>500</v>
      </c>
      <c r="I211" s="4">
        <f t="shared" si="39"/>
        <v>59435158.2077601</v>
      </c>
      <c r="J211" s="7">
        <f t="shared" si="30"/>
        <v>6.508880232397398</v>
      </c>
      <c r="K211" s="8">
        <f t="shared" si="40"/>
        <v>7</v>
      </c>
      <c r="L211" s="4">
        <f t="shared" si="31"/>
        <v>11766879927.023676</v>
      </c>
      <c r="M211" s="4">
        <f t="shared" si="32"/>
        <v>3185671729751.013</v>
      </c>
      <c r="N211" s="7">
        <f t="shared" si="41"/>
        <v>53.09452882918355</v>
      </c>
      <c r="O211" s="7">
        <f t="shared" si="33"/>
        <v>1041.1704987796547</v>
      </c>
    </row>
    <row r="212" spans="2:15" ht="12.75">
      <c r="B212" s="8">
        <f t="shared" si="42"/>
        <v>5231.66666666667</v>
      </c>
      <c r="C212">
        <f t="shared" si="36"/>
        <v>172.00000000000009</v>
      </c>
      <c r="D212" s="7">
        <f t="shared" si="37"/>
        <v>14.333333333333341</v>
      </c>
      <c r="E212" s="7">
        <f t="shared" si="29"/>
        <v>1041.1704987796547</v>
      </c>
      <c r="F212" s="8">
        <f t="shared" si="38"/>
        <v>905.3656511127433</v>
      </c>
      <c r="G212" s="8">
        <f t="shared" si="34"/>
        <v>590.757596186166</v>
      </c>
      <c r="H212" s="8">
        <f t="shared" si="35"/>
        <v>500</v>
      </c>
      <c r="I212" s="4">
        <f t="shared" si="39"/>
        <v>58836553.09539306</v>
      </c>
      <c r="J212" s="7">
        <f t="shared" si="30"/>
        <v>6.508880232397398</v>
      </c>
      <c r="K212" s="8">
        <f t="shared" si="40"/>
        <v>7</v>
      </c>
      <c r="L212" s="4">
        <f t="shared" si="31"/>
        <v>11648369020.460533</v>
      </c>
      <c r="M212" s="4">
        <f t="shared" si="32"/>
        <v>3197320098771.4736</v>
      </c>
      <c r="N212" s="7">
        <f t="shared" si="41"/>
        <v>53.28866831285789</v>
      </c>
      <c r="O212" s="7">
        <f t="shared" si="33"/>
        <v>1036.895433688905</v>
      </c>
    </row>
    <row r="213" spans="2:15" ht="12.75">
      <c r="B213" s="8">
        <f t="shared" si="42"/>
        <v>5262.083333333337</v>
      </c>
      <c r="C213">
        <f t="shared" si="36"/>
        <v>173.0000000000001</v>
      </c>
      <c r="D213" s="7">
        <f t="shared" si="37"/>
        <v>14.416666666666677</v>
      </c>
      <c r="E213" s="7">
        <f t="shared" si="29"/>
        <v>1036.895433688905</v>
      </c>
      <c r="F213" s="8">
        <f t="shared" si="38"/>
        <v>901.6482032077437</v>
      </c>
      <c r="G213" s="8">
        <f t="shared" si="34"/>
        <v>589.0777712408247</v>
      </c>
      <c r="H213" s="8">
        <f t="shared" si="35"/>
        <v>500</v>
      </c>
      <c r="I213" s="4">
        <f t="shared" si="39"/>
        <v>58244607.722211905</v>
      </c>
      <c r="J213" s="7">
        <f t="shared" si="30"/>
        <v>6.508880232397398</v>
      </c>
      <c r="K213" s="8">
        <f t="shared" si="40"/>
        <v>7</v>
      </c>
      <c r="L213" s="4">
        <f t="shared" si="31"/>
        <v>11531176598.674896</v>
      </c>
      <c r="M213" s="4">
        <f t="shared" si="32"/>
        <v>3208851275370.1484</v>
      </c>
      <c r="N213" s="7">
        <f t="shared" si="41"/>
        <v>53.48085458950247</v>
      </c>
      <c r="O213" s="7">
        <f t="shared" si="33"/>
        <v>1032.6631030553167</v>
      </c>
    </row>
    <row r="214" spans="2:15" ht="12.75">
      <c r="B214" s="8">
        <f t="shared" si="42"/>
        <v>5292.500000000004</v>
      </c>
      <c r="C214">
        <f t="shared" si="36"/>
        <v>174.0000000000001</v>
      </c>
      <c r="D214" s="7">
        <f t="shared" si="37"/>
        <v>14.500000000000009</v>
      </c>
      <c r="E214" s="7">
        <f t="shared" si="29"/>
        <v>1032.6631030553167</v>
      </c>
      <c r="F214" s="8">
        <f t="shared" si="38"/>
        <v>897.9679157002755</v>
      </c>
      <c r="G214" s="8">
        <f t="shared" si="34"/>
        <v>587.4286689943119</v>
      </c>
      <c r="H214" s="8">
        <f t="shared" si="35"/>
        <v>500</v>
      </c>
      <c r="I214" s="4">
        <f t="shared" si="39"/>
        <v>57659242.058833525</v>
      </c>
      <c r="J214" s="7">
        <f t="shared" si="30"/>
        <v>6.508880232397398</v>
      </c>
      <c r="K214" s="8">
        <f t="shared" si="40"/>
        <v>7</v>
      </c>
      <c r="L214" s="4">
        <f t="shared" si="31"/>
        <v>11415286817.574312</v>
      </c>
      <c r="M214" s="4">
        <f t="shared" si="32"/>
        <v>3220266562187.7227</v>
      </c>
      <c r="N214" s="7">
        <f t="shared" si="41"/>
        <v>53.671109369795374</v>
      </c>
      <c r="O214" s="7">
        <f t="shared" si="33"/>
        <v>1028.4730370485413</v>
      </c>
    </row>
    <row r="215" spans="2:15" ht="12.75">
      <c r="B215" s="8">
        <f t="shared" si="42"/>
        <v>5322.916666666671</v>
      </c>
      <c r="C215">
        <f t="shared" si="36"/>
        <v>175.0000000000001</v>
      </c>
      <c r="D215" s="7">
        <f t="shared" si="37"/>
        <v>14.583333333333343</v>
      </c>
      <c r="E215" s="7">
        <f t="shared" si="29"/>
        <v>1028.4730370485413</v>
      </c>
      <c r="F215" s="8">
        <f t="shared" si="38"/>
        <v>894.3243800422099</v>
      </c>
      <c r="G215" s="8">
        <f t="shared" si="34"/>
        <v>585.809764594197</v>
      </c>
      <c r="H215" s="8">
        <f t="shared" si="35"/>
        <v>500</v>
      </c>
      <c r="I215" s="4">
        <f t="shared" si="39"/>
        <v>57080377.05549683</v>
      </c>
      <c r="J215" s="7">
        <f t="shared" si="30"/>
        <v>6.508880232397398</v>
      </c>
      <c r="K215" s="8">
        <f t="shared" si="40"/>
        <v>7</v>
      </c>
      <c r="L215" s="4">
        <f t="shared" si="31"/>
        <v>11300684027.010363</v>
      </c>
      <c r="M215" s="4">
        <f t="shared" si="32"/>
        <v>3231567246214.733</v>
      </c>
      <c r="N215" s="7">
        <f t="shared" si="41"/>
        <v>53.859454103578884</v>
      </c>
      <c r="O215" s="7">
        <f t="shared" si="33"/>
        <v>1024.3247713795222</v>
      </c>
    </row>
    <row r="216" spans="2:15" ht="12.75">
      <c r="B216" s="8">
        <f t="shared" si="42"/>
        <v>5353.333333333338</v>
      </c>
      <c r="C216">
        <f t="shared" si="36"/>
        <v>176.00000000000014</v>
      </c>
      <c r="D216" s="7">
        <f t="shared" si="37"/>
        <v>14.666666666666679</v>
      </c>
      <c r="E216" s="7">
        <f t="shared" si="29"/>
        <v>1024.3247713795222</v>
      </c>
      <c r="F216" s="8">
        <f t="shared" si="38"/>
        <v>890.7171925039324</v>
      </c>
      <c r="G216" s="8">
        <f t="shared" si="34"/>
        <v>584.2205405274966</v>
      </c>
      <c r="H216" s="8">
        <f t="shared" si="35"/>
        <v>500</v>
      </c>
      <c r="I216" s="4">
        <f t="shared" si="39"/>
        <v>56507934.63098089</v>
      </c>
      <c r="J216" s="7">
        <f t="shared" si="30"/>
        <v>6.508880232397398</v>
      </c>
      <c r="K216" s="8">
        <f t="shared" si="40"/>
        <v>7</v>
      </c>
      <c r="L216" s="4">
        <f t="shared" si="31"/>
        <v>11187352768.584707</v>
      </c>
      <c r="M216" s="4">
        <f t="shared" si="32"/>
        <v>3242754598983.3174</v>
      </c>
      <c r="N216" s="7">
        <f t="shared" si="41"/>
        <v>54.04590998305528</v>
      </c>
      <c r="O216" s="7">
        <f t="shared" si="33"/>
        <v>1020.2178472348808</v>
      </c>
    </row>
    <row r="217" spans="2:15" ht="12.75">
      <c r="B217" s="8">
        <f t="shared" si="42"/>
        <v>5383.750000000005</v>
      </c>
      <c r="C217">
        <f t="shared" si="36"/>
        <v>177.00000000000014</v>
      </c>
      <c r="D217" s="7">
        <f t="shared" si="37"/>
        <v>14.750000000000012</v>
      </c>
      <c r="E217" s="7">
        <f t="shared" si="29"/>
        <v>1020.2178472348808</v>
      </c>
      <c r="F217" s="8">
        <f t="shared" si="38"/>
        <v>887.1459541172877</v>
      </c>
      <c r="G217" s="8">
        <f t="shared" si="34"/>
        <v>582.6604865731977</v>
      </c>
      <c r="H217" s="8">
        <f t="shared" si="35"/>
        <v>500</v>
      </c>
      <c r="I217" s="4">
        <f t="shared" si="39"/>
        <v>55941837.66161967</v>
      </c>
      <c r="J217" s="7">
        <f t="shared" si="30"/>
        <v>6.508880232397398</v>
      </c>
      <c r="K217" s="8">
        <f t="shared" si="40"/>
        <v>7</v>
      </c>
      <c r="L217" s="4">
        <f t="shared" si="31"/>
        <v>11075277773.474226</v>
      </c>
      <c r="M217" s="4">
        <f t="shared" si="32"/>
        <v>3253829876756.7915</v>
      </c>
      <c r="N217" s="7">
        <f t="shared" si="41"/>
        <v>54.230497945946524</v>
      </c>
      <c r="O217" s="7">
        <f t="shared" si="33"/>
        <v>1016.1518112119902</v>
      </c>
    </row>
    <row r="218" spans="2:15" ht="12.75">
      <c r="B218" s="8">
        <f t="shared" si="42"/>
        <v>5414.1666666666715</v>
      </c>
      <c r="C218">
        <f t="shared" si="36"/>
        <v>178.00000000000014</v>
      </c>
      <c r="D218" s="7">
        <f t="shared" si="37"/>
        <v>14.833333333333345</v>
      </c>
      <c r="E218" s="7">
        <f t="shared" si="29"/>
        <v>1016.1518112119902</v>
      </c>
      <c r="F218" s="8">
        <f t="shared" si="38"/>
        <v>883.6102706191219</v>
      </c>
      <c r="G218" s="8">
        <f t="shared" si="34"/>
        <v>581.1290997534944</v>
      </c>
      <c r="H218" s="8">
        <f t="shared" si="35"/>
        <v>500</v>
      </c>
      <c r="I218" s="4">
        <f t="shared" si="39"/>
        <v>55382009.97041138</v>
      </c>
      <c r="J218" s="7">
        <f t="shared" si="30"/>
        <v>6.508880232397398</v>
      </c>
      <c r="K218" s="8">
        <f t="shared" si="40"/>
        <v>7</v>
      </c>
      <c r="L218" s="4">
        <f t="shared" si="31"/>
        <v>10964443960.274908</v>
      </c>
      <c r="M218" s="4">
        <f t="shared" si="32"/>
        <v>3264794320717.0664</v>
      </c>
      <c r="N218" s="7">
        <f t="shared" si="41"/>
        <v>54.41323867861777</v>
      </c>
      <c r="O218" s="7">
        <f t="shared" si="33"/>
        <v>1012.1262152547291</v>
      </c>
    </row>
    <row r="219" spans="2:15" ht="12.75">
      <c r="B219" s="8">
        <f t="shared" si="42"/>
        <v>5444.5833333333385</v>
      </c>
      <c r="C219">
        <f t="shared" si="36"/>
        <v>179.00000000000017</v>
      </c>
      <c r="D219" s="7">
        <f t="shared" si="37"/>
        <v>14.91666666666668</v>
      </c>
      <c r="E219" s="7">
        <f t="shared" si="29"/>
        <v>1012.1262152547291</v>
      </c>
      <c r="F219" s="8">
        <f t="shared" si="38"/>
        <v>880.1097523954166</v>
      </c>
      <c r="G219" s="8">
        <f t="shared" si="34"/>
        <v>579.62588428377</v>
      </c>
      <c r="H219" s="8">
        <f t="shared" si="35"/>
        <v>500</v>
      </c>
      <c r="I219" s="4">
        <f t="shared" si="39"/>
        <v>54828376.316222414</v>
      </c>
      <c r="J219" s="7">
        <f t="shared" si="30"/>
        <v>6.508880232397398</v>
      </c>
      <c r="K219" s="8">
        <f t="shared" si="40"/>
        <v>7</v>
      </c>
      <c r="L219" s="4">
        <f t="shared" si="31"/>
        <v>10854836432.864466</v>
      </c>
      <c r="M219" s="4">
        <f t="shared" si="32"/>
        <v>3275649157149.9307</v>
      </c>
      <c r="N219" s="7">
        <f t="shared" si="41"/>
        <v>54.59415261916551</v>
      </c>
      <c r="O219" s="7">
        <f t="shared" si="33"/>
        <v>1008.1406165899026</v>
      </c>
    </row>
    <row r="220" spans="2:15" ht="12.75">
      <c r="B220" s="8">
        <f t="shared" si="42"/>
        <v>5475.0000000000055</v>
      </c>
      <c r="C220">
        <f t="shared" si="36"/>
        <v>180.00000000000017</v>
      </c>
      <c r="D220" s="7">
        <f t="shared" si="37"/>
        <v>15.000000000000014</v>
      </c>
      <c r="E220" s="7">
        <f t="shared" si="29"/>
        <v>1008.1406165899026</v>
      </c>
      <c r="F220" s="8">
        <f t="shared" si="38"/>
        <v>876.6440144260023</v>
      </c>
      <c r="G220" s="8">
        <f t="shared" si="34"/>
        <v>578.1503515213524</v>
      </c>
      <c r="H220" s="8">
        <f t="shared" si="35"/>
        <v>500</v>
      </c>
      <c r="I220" s="4">
        <f t="shared" si="39"/>
        <v>54280862.3830842</v>
      </c>
      <c r="J220" s="7">
        <f t="shared" si="30"/>
        <v>6.508880232397398</v>
      </c>
      <c r="K220" s="8">
        <f t="shared" si="40"/>
        <v>7</v>
      </c>
      <c r="L220" s="4">
        <f t="shared" si="31"/>
        <v>10746440478.28335</v>
      </c>
      <c r="M220" s="4">
        <f t="shared" si="32"/>
        <v>3286395597628.214</v>
      </c>
      <c r="N220" s="7">
        <f t="shared" si="41"/>
        <v>54.773259960470234</v>
      </c>
      <c r="O220" s="7">
        <f t="shared" si="33"/>
        <v>1004.1945776643794</v>
      </c>
    </row>
    <row r="221" spans="2:15" ht="12.75">
      <c r="B221" s="8">
        <f t="shared" si="42"/>
        <v>5505.416666666672</v>
      </c>
      <c r="C221">
        <f t="shared" si="36"/>
        <v>181.00000000000017</v>
      </c>
      <c r="D221" s="7">
        <f t="shared" si="37"/>
        <v>15.083333333333348</v>
      </c>
      <c r="E221" s="7">
        <f t="shared" si="29"/>
        <v>1004.1945776643794</v>
      </c>
      <c r="F221" s="8">
        <f t="shared" si="38"/>
        <v>873.2126762298952</v>
      </c>
      <c r="G221" s="8">
        <f t="shared" si="34"/>
        <v>576.7020199131022</v>
      </c>
      <c r="H221" s="8">
        <f t="shared" si="35"/>
        <v>500</v>
      </c>
      <c r="I221" s="4">
        <f t="shared" si="39"/>
        <v>53739394.769590475</v>
      </c>
      <c r="J221" s="7">
        <f t="shared" si="30"/>
        <v>6.508880232397398</v>
      </c>
      <c r="K221" s="8">
        <f t="shared" si="40"/>
        <v>7</v>
      </c>
      <c r="L221" s="4">
        <f t="shared" si="31"/>
        <v>10639241564.635622</v>
      </c>
      <c r="M221" s="4">
        <f t="shared" si="32"/>
        <v>3297034839192.8496</v>
      </c>
      <c r="N221" s="7">
        <f t="shared" si="41"/>
        <v>54.95058065321417</v>
      </c>
      <c r="O221" s="7">
        <f t="shared" si="33"/>
        <v>1000.2876660828513</v>
      </c>
    </row>
    <row r="222" spans="2:15" ht="12.75">
      <c r="B222" s="8">
        <f t="shared" si="42"/>
        <v>5535.833333333339</v>
      </c>
      <c r="C222">
        <f t="shared" si="36"/>
        <v>182.0000000000002</v>
      </c>
      <c r="D222" s="7">
        <f t="shared" si="37"/>
        <v>15.166666666666684</v>
      </c>
      <c r="E222" s="7">
        <f t="shared" si="29"/>
        <v>1000.2876660828513</v>
      </c>
      <c r="F222" s="8">
        <f t="shared" si="38"/>
        <v>869.8153618111751</v>
      </c>
      <c r="G222" s="8">
        <f t="shared" si="34"/>
        <v>575.2804149418351</v>
      </c>
      <c r="H222" s="8">
        <f t="shared" si="35"/>
        <v>500</v>
      </c>
      <c r="I222" s="4">
        <f t="shared" si="39"/>
        <v>53203900.978381924</v>
      </c>
      <c r="J222" s="7">
        <f t="shared" si="30"/>
        <v>6.508880232397398</v>
      </c>
      <c r="K222" s="8">
        <f t="shared" si="40"/>
        <v>7</v>
      </c>
      <c r="L222" s="4">
        <f t="shared" si="31"/>
        <v>10533225339.00715</v>
      </c>
      <c r="M222" s="4">
        <f t="shared" si="32"/>
        <v>3307568064531.857</v>
      </c>
      <c r="N222" s="7">
        <f t="shared" si="41"/>
        <v>55.12613440886428</v>
      </c>
      <c r="O222" s="7">
        <f t="shared" si="33"/>
        <v>996.4194545462818</v>
      </c>
    </row>
    <row r="223" spans="2:15" ht="12.75">
      <c r="B223" s="8">
        <f t="shared" si="42"/>
        <v>5566.250000000006</v>
      </c>
      <c r="C223">
        <f t="shared" si="36"/>
        <v>183.0000000000002</v>
      </c>
      <c r="D223" s="7">
        <f t="shared" si="37"/>
        <v>15.250000000000016</v>
      </c>
      <c r="E223" s="7">
        <f t="shared" si="29"/>
        <v>996.4194545462818</v>
      </c>
      <c r="F223" s="8">
        <f t="shared" si="38"/>
        <v>866.4516996054625</v>
      </c>
      <c r="G223" s="8">
        <f t="shared" si="34"/>
        <v>573.8850690716484</v>
      </c>
      <c r="H223" s="8">
        <f t="shared" si="35"/>
        <v>500</v>
      </c>
      <c r="I223" s="4">
        <f t="shared" si="39"/>
        <v>52674309.40572799</v>
      </c>
      <c r="J223" s="7">
        <f t="shared" si="30"/>
        <v>6.508880232397398</v>
      </c>
      <c r="K223" s="8">
        <f t="shared" si="40"/>
        <v>7</v>
      </c>
      <c r="L223" s="4">
        <f t="shared" si="31"/>
        <v>10428377625.403038</v>
      </c>
      <c r="M223" s="4">
        <f t="shared" si="32"/>
        <v>3317996442157.26</v>
      </c>
      <c r="N223" s="7">
        <f t="shared" si="41"/>
        <v>55.299940702621</v>
      </c>
      <c r="O223" s="7">
        <f t="shared" si="33"/>
        <v>992.5895207909974</v>
      </c>
    </row>
    <row r="224" spans="2:15" ht="12.75">
      <c r="B224" s="8">
        <f t="shared" si="42"/>
        <v>5596.666666666673</v>
      </c>
      <c r="C224">
        <f t="shared" si="36"/>
        <v>184.0000000000002</v>
      </c>
      <c r="D224" s="7">
        <f t="shared" si="37"/>
        <v>15.33333333333335</v>
      </c>
      <c r="E224" s="7">
        <f t="shared" si="29"/>
        <v>992.5895207909974</v>
      </c>
      <c r="F224" s="8">
        <f t="shared" si="38"/>
        <v>863.1213224269543</v>
      </c>
      <c r="G224" s="8">
        <f t="shared" si="34"/>
        <v>572.5155216921662</v>
      </c>
      <c r="H224" s="8">
        <f t="shared" si="35"/>
        <v>500</v>
      </c>
      <c r="I224" s="4">
        <f t="shared" si="39"/>
        <v>52150549.33120014</v>
      </c>
      <c r="J224" s="7">
        <f t="shared" si="30"/>
        <v>6.508880232397398</v>
      </c>
      <c r="K224" s="8">
        <f t="shared" si="40"/>
        <v>7</v>
      </c>
      <c r="L224" s="4">
        <f t="shared" si="31"/>
        <v>10324684422.70313</v>
      </c>
      <c r="M224" s="4">
        <f t="shared" si="32"/>
        <v>3328321126579.963</v>
      </c>
      <c r="N224" s="7">
        <f t="shared" si="41"/>
        <v>55.47201877633271</v>
      </c>
      <c r="O224" s="7">
        <f t="shared" si="33"/>
        <v>988.7974475284975</v>
      </c>
    </row>
    <row r="225" spans="2:15" ht="12.75">
      <c r="B225" s="8">
        <f t="shared" si="42"/>
        <v>5627.08333333334</v>
      </c>
      <c r="C225">
        <f t="shared" si="36"/>
        <v>185.00000000000023</v>
      </c>
      <c r="D225" s="7">
        <f t="shared" si="37"/>
        <v>15.416666666666686</v>
      </c>
      <c r="E225" s="7">
        <f t="shared" si="29"/>
        <v>988.7974475284975</v>
      </c>
      <c r="F225" s="8">
        <f t="shared" si="38"/>
        <v>859.8238674160849</v>
      </c>
      <c r="G225" s="8">
        <f t="shared" si="34"/>
        <v>571.1713190617866</v>
      </c>
      <c r="H225" s="8">
        <f t="shared" si="35"/>
        <v>500</v>
      </c>
      <c r="I225" s="4">
        <f t="shared" si="39"/>
        <v>51632550.907446496</v>
      </c>
      <c r="J225" s="7">
        <f t="shared" si="30"/>
        <v>6.508880232397398</v>
      </c>
      <c r="K225" s="8">
        <f t="shared" si="40"/>
        <v>7</v>
      </c>
      <c r="L225" s="4">
        <f t="shared" si="31"/>
        <v>10222131902.637646</v>
      </c>
      <c r="M225" s="4">
        <f t="shared" si="32"/>
        <v>3338543258482.6006</v>
      </c>
      <c r="N225" s="7">
        <f t="shared" si="41"/>
        <v>55.64238764137668</v>
      </c>
      <c r="O225" s="7">
        <f t="shared" si="33"/>
        <v>985.042822385791</v>
      </c>
    </row>
    <row r="226" spans="2:15" ht="12.75">
      <c r="B226" s="8">
        <f t="shared" si="42"/>
        <v>5657.500000000007</v>
      </c>
      <c r="C226">
        <f t="shared" si="36"/>
        <v>186.00000000000023</v>
      </c>
      <c r="D226" s="7">
        <f t="shared" si="37"/>
        <v>15.50000000000002</v>
      </c>
      <c r="E226" s="7">
        <f t="shared" si="29"/>
        <v>985.042822385791</v>
      </c>
      <c r="F226" s="8">
        <f t="shared" si="38"/>
        <v>856.5589759876444</v>
      </c>
      <c r="G226" s="8">
        <f t="shared" si="34"/>
        <v>569.8520142498901</v>
      </c>
      <c r="H226" s="8">
        <f t="shared" si="35"/>
        <v>500</v>
      </c>
      <c r="I226" s="4">
        <f t="shared" si="39"/>
        <v>51120245.15004313</v>
      </c>
      <c r="J226" s="7">
        <f t="shared" si="30"/>
        <v>6.508880232397398</v>
      </c>
      <c r="K226" s="8">
        <f t="shared" si="40"/>
        <v>7</v>
      </c>
      <c r="L226" s="4">
        <f t="shared" si="31"/>
        <v>10120706407.777918</v>
      </c>
      <c r="M226" s="4">
        <f t="shared" si="32"/>
        <v>3348663964890.3784</v>
      </c>
      <c r="N226" s="7">
        <f t="shared" si="41"/>
        <v>55.81106608150631</v>
      </c>
      <c r="O226" s="7">
        <f t="shared" si="33"/>
        <v>981.3252378465386</v>
      </c>
    </row>
    <row r="227" spans="2:15" ht="12.75">
      <c r="B227" s="8">
        <f t="shared" si="42"/>
        <v>5687.916666666674</v>
      </c>
      <c r="C227">
        <f t="shared" si="36"/>
        <v>187.00000000000026</v>
      </c>
      <c r="D227" s="7">
        <f t="shared" si="37"/>
        <v>15.583333333333355</v>
      </c>
      <c r="E227" s="7">
        <f t="shared" si="29"/>
        <v>981.3252378465386</v>
      </c>
      <c r="F227" s="8">
        <f t="shared" si="38"/>
        <v>853.3262937795988</v>
      </c>
      <c r="G227" s="8">
        <f t="shared" si="34"/>
        <v>568.5571670781682</v>
      </c>
      <c r="H227" s="8">
        <f t="shared" si="35"/>
        <v>500</v>
      </c>
      <c r="I227" s="4">
        <f t="shared" si="39"/>
        <v>50613563.92745927</v>
      </c>
      <c r="J227" s="7">
        <f t="shared" si="30"/>
        <v>6.508880232397398</v>
      </c>
      <c r="K227" s="8">
        <f t="shared" si="40"/>
        <v>7</v>
      </c>
      <c r="L227" s="4">
        <f t="shared" si="31"/>
        <v>10020394449.549742</v>
      </c>
      <c r="M227" s="4">
        <f t="shared" si="32"/>
        <v>3358684359339.928</v>
      </c>
      <c r="N227" s="7">
        <f t="shared" si="41"/>
        <v>55.978072655665464</v>
      </c>
      <c r="O227" s="7">
        <f t="shared" si="33"/>
        <v>977.6442911926928</v>
      </c>
    </row>
    <row r="228" spans="2:15" ht="12.75">
      <c r="B228" s="8">
        <f t="shared" si="42"/>
        <v>5718.333333333341</v>
      </c>
      <c r="C228">
        <f t="shared" si="36"/>
        <v>188.00000000000026</v>
      </c>
      <c r="D228" s="7">
        <f t="shared" si="37"/>
        <v>15.666666666666687</v>
      </c>
      <c r="E228" s="7">
        <f t="shared" si="29"/>
        <v>977.6442911926928</v>
      </c>
      <c r="F228" s="8">
        <f t="shared" si="38"/>
        <v>850.1254706023416</v>
      </c>
      <c r="G228" s="8">
        <f t="shared" si="34"/>
        <v>567.2863440609932</v>
      </c>
      <c r="H228" s="8">
        <f t="shared" si="35"/>
        <v>500</v>
      </c>
      <c r="I228" s="4">
        <f t="shared" si="39"/>
        <v>50112439.95109563</v>
      </c>
      <c r="J228" s="7">
        <f t="shared" si="30"/>
        <v>6.508880232397398</v>
      </c>
      <c r="K228" s="8">
        <f t="shared" si="40"/>
        <v>7</v>
      </c>
      <c r="L228" s="4">
        <f t="shared" si="31"/>
        <v>9921182706.261175</v>
      </c>
      <c r="M228" s="4">
        <f t="shared" si="32"/>
        <v>3368605542046.1895</v>
      </c>
      <c r="N228" s="7">
        <f t="shared" si="41"/>
        <v>56.143425700769825</v>
      </c>
      <c r="O228" s="7">
        <f t="shared" si="33"/>
        <v>973.9995844468781</v>
      </c>
    </row>
    <row r="229" spans="2:15" ht="12.75">
      <c r="B229" s="8">
        <f t="shared" si="42"/>
        <v>5748.750000000008</v>
      </c>
      <c r="C229">
        <f t="shared" si="36"/>
        <v>189.00000000000026</v>
      </c>
      <c r="D229" s="7">
        <f t="shared" si="37"/>
        <v>15.750000000000021</v>
      </c>
      <c r="E229" s="7">
        <f t="shared" si="29"/>
        <v>973.9995844468781</v>
      </c>
      <c r="F229" s="8">
        <f t="shared" si="38"/>
        <v>846.9561603885898</v>
      </c>
      <c r="G229" s="8">
        <f t="shared" si="34"/>
        <v>566.0391183449707</v>
      </c>
      <c r="H229" s="8">
        <f t="shared" si="35"/>
        <v>500</v>
      </c>
      <c r="I229" s="4">
        <f t="shared" si="39"/>
        <v>49616806.765428856</v>
      </c>
      <c r="J229" s="7">
        <f t="shared" si="30"/>
        <v>6.508880232397398</v>
      </c>
      <c r="K229" s="8">
        <f t="shared" si="40"/>
        <v>7</v>
      </c>
      <c r="L229" s="4">
        <f t="shared" si="31"/>
        <v>9823058021.15135</v>
      </c>
      <c r="M229" s="4">
        <f t="shared" si="32"/>
        <v>3378428600067.341</v>
      </c>
      <c r="N229" s="7">
        <f t="shared" si="41"/>
        <v>56.30714333445568</v>
      </c>
      <c r="O229" s="7">
        <f t="shared" si="33"/>
        <v>970.3907243153417</v>
      </c>
    </row>
    <row r="230" spans="2:15" ht="12.75">
      <c r="B230" s="8">
        <f t="shared" si="42"/>
        <v>5779.166666666675</v>
      </c>
      <c r="C230">
        <f t="shared" si="36"/>
        <v>190.00000000000028</v>
      </c>
      <c r="D230" s="7">
        <f t="shared" si="37"/>
        <v>15.833333333333357</v>
      </c>
      <c r="E230" s="7">
        <f aca="true" t="shared" si="43" ref="E230:E293">O229</f>
        <v>970.3907243153417</v>
      </c>
      <c r="F230" s="8">
        <f t="shared" si="38"/>
        <v>843.8180211437755</v>
      </c>
      <c r="G230" s="8">
        <f t="shared" si="34"/>
        <v>564.8150696476529</v>
      </c>
      <c r="H230" s="8">
        <f t="shared" si="35"/>
        <v>500</v>
      </c>
      <c r="I230" s="4">
        <f t="shared" si="39"/>
        <v>49126598.738239266</v>
      </c>
      <c r="J230" s="7">
        <f aca="true" t="shared" si="44" ref="J230:J293">IF(D230&lt;=$B$35,$B$34/I230,J229)</f>
        <v>6.508880232397398</v>
      </c>
      <c r="K230" s="8">
        <f t="shared" si="40"/>
        <v>7</v>
      </c>
      <c r="L230" s="4">
        <f aca="true" t="shared" si="45" ref="L230:L293">I230*J230*$B$36</f>
        <v>9726007400.45577</v>
      </c>
      <c r="M230" s="4">
        <f aca="true" t="shared" si="46" ref="M230:M293">M229+L230</f>
        <v>3388154607467.7964</v>
      </c>
      <c r="N230" s="7">
        <f t="shared" si="41"/>
        <v>56.4692434577966</v>
      </c>
      <c r="O230" s="7">
        <f aca="true" t="shared" si="47" ref="O230:O293">(-(1-$B$17*$B$7)+((1-$B$17*$B$7)^2+4*$B$17*$B$7*(1-M230/$B$12))^0.5)/(2*$B$17)</f>
        <v>966.8173221315643</v>
      </c>
    </row>
    <row r="231" spans="2:15" ht="12.75">
      <c r="B231" s="8">
        <f t="shared" si="42"/>
        <v>5809.583333333342</v>
      </c>
      <c r="C231">
        <f t="shared" si="36"/>
        <v>191.00000000000028</v>
      </c>
      <c r="D231" s="7">
        <f t="shared" si="37"/>
        <v>15.916666666666691</v>
      </c>
      <c r="E231" s="7">
        <f t="shared" si="43"/>
        <v>966.8173221315643</v>
      </c>
      <c r="F231" s="8">
        <f t="shared" si="38"/>
        <v>840.7107148970125</v>
      </c>
      <c r="G231" s="8">
        <f t="shared" si="34"/>
        <v>563.6137841954973</v>
      </c>
      <c r="H231" s="8">
        <f t="shared" si="35"/>
        <v>500</v>
      </c>
      <c r="I231" s="4">
        <f t="shared" si="39"/>
        <v>48641751.050934665</v>
      </c>
      <c r="J231" s="7">
        <f t="shared" si="44"/>
        <v>6.508880232397398</v>
      </c>
      <c r="K231" s="8">
        <f t="shared" si="40"/>
        <v>7</v>
      </c>
      <c r="L231" s="4">
        <f t="shared" si="45"/>
        <v>9630018011.490646</v>
      </c>
      <c r="M231" s="4">
        <f t="shared" si="46"/>
        <v>3397784625479.287</v>
      </c>
      <c r="N231" s="7">
        <f t="shared" si="41"/>
        <v>56.629743757988116</v>
      </c>
      <c r="O231" s="7">
        <f t="shared" si="47"/>
        <v>963.2789938004788</v>
      </c>
    </row>
    <row r="232" spans="2:15" ht="12.75">
      <c r="B232" s="8">
        <f t="shared" si="42"/>
        <v>5840.000000000009</v>
      </c>
      <c r="C232">
        <f t="shared" si="36"/>
        <v>192.00000000000028</v>
      </c>
      <c r="D232" s="7">
        <f t="shared" si="37"/>
        <v>16.000000000000025</v>
      </c>
      <c r="E232" s="7">
        <f t="shared" si="43"/>
        <v>963.2789938004788</v>
      </c>
      <c r="F232" s="8">
        <f t="shared" si="38"/>
        <v>837.6339076525903</v>
      </c>
      <c r="G232" s="8">
        <f t="shared" si="34"/>
        <v>562.43485466109</v>
      </c>
      <c r="H232" s="8">
        <f t="shared" si="35"/>
        <v>500</v>
      </c>
      <c r="I232" s="4">
        <f t="shared" si="39"/>
        <v>48162199.688963346</v>
      </c>
      <c r="J232" s="7">
        <f t="shared" si="44"/>
        <v>6.508880232397398</v>
      </c>
      <c r="K232" s="8">
        <f t="shared" si="40"/>
        <v>7</v>
      </c>
      <c r="L232" s="4">
        <f t="shared" si="45"/>
        <v>9535077180.754868</v>
      </c>
      <c r="M232" s="4">
        <f t="shared" si="46"/>
        <v>3407319702660.042</v>
      </c>
      <c r="N232" s="7">
        <f t="shared" si="41"/>
        <v>56.7886617110007</v>
      </c>
      <c r="O232" s="7">
        <f t="shared" si="47"/>
        <v>959.775359743347</v>
      </c>
    </row>
    <row r="233" spans="2:15" ht="12.75">
      <c r="B233" s="8">
        <f t="shared" si="42"/>
        <v>5870.416666666676</v>
      </c>
      <c r="C233">
        <f t="shared" si="36"/>
        <v>193.0000000000003</v>
      </c>
      <c r="D233" s="7">
        <f t="shared" si="37"/>
        <v>16.08333333333336</v>
      </c>
      <c r="E233" s="7">
        <f t="shared" si="43"/>
        <v>959.775359743347</v>
      </c>
      <c r="F233" s="8">
        <f t="shared" si="38"/>
        <v>834.5872693420409</v>
      </c>
      <c r="G233" s="8">
        <f t="shared" si="34"/>
        <v>561.2778800997054</v>
      </c>
      <c r="H233" s="8">
        <f t="shared" si="35"/>
        <v>500</v>
      </c>
      <c r="I233" s="4">
        <f t="shared" si="39"/>
        <v>47687881.43232314</v>
      </c>
      <c r="J233" s="7">
        <f t="shared" si="44"/>
        <v>6.508880232397398</v>
      </c>
      <c r="K233" s="8">
        <f t="shared" si="40"/>
        <v>7</v>
      </c>
      <c r="L233" s="4">
        <f t="shared" si="45"/>
        <v>9441172392.051003</v>
      </c>
      <c r="M233" s="4">
        <f t="shared" si="46"/>
        <v>3416760875052.093</v>
      </c>
      <c r="N233" s="7">
        <f t="shared" si="41"/>
        <v>56.94601458420154</v>
      </c>
      <c r="O233" s="7">
        <f t="shared" si="47"/>
        <v>956.306044843159</v>
      </c>
    </row>
    <row r="234" spans="2:15" ht="12.75">
      <c r="B234" s="8">
        <f t="shared" si="42"/>
        <v>5900.833333333343</v>
      </c>
      <c r="C234">
        <f t="shared" si="36"/>
        <v>194.0000000000003</v>
      </c>
      <c r="D234" s="7">
        <f t="shared" si="37"/>
        <v>16.166666666666693</v>
      </c>
      <c r="E234" s="7">
        <f t="shared" si="43"/>
        <v>956.306044843159</v>
      </c>
      <c r="F234" s="8">
        <f t="shared" si="38"/>
        <v>831.5704737766602</v>
      </c>
      <c r="G234" s="8">
        <f aca="true" t="shared" si="48" ref="G234:G297">SQRT(F234^2-$B$21*I234^2-$B$20*I234)</f>
        <v>560.142465885196</v>
      </c>
      <c r="H234" s="8">
        <f aca="true" t="shared" si="49" ref="H234:H297">$B$32</f>
        <v>500</v>
      </c>
      <c r="I234" s="4">
        <f t="shared" si="39"/>
        <v>47218733.846148886</v>
      </c>
      <c r="J234" s="7">
        <f t="shared" si="44"/>
        <v>6.508880232397398</v>
      </c>
      <c r="K234" s="8">
        <f t="shared" si="40"/>
        <v>7</v>
      </c>
      <c r="L234" s="4">
        <f t="shared" si="45"/>
        <v>9348291284.621819</v>
      </c>
      <c r="M234" s="4">
        <f t="shared" si="46"/>
        <v>3426109166336.7144</v>
      </c>
      <c r="N234" s="7">
        <f t="shared" si="41"/>
        <v>57.101819438945235</v>
      </c>
      <c r="O234" s="7">
        <f t="shared" si="47"/>
        <v>952.8706783907414</v>
      </c>
    </row>
    <row r="235" spans="2:15" ht="12.75">
      <c r="B235" s="8">
        <f t="shared" si="42"/>
        <v>5931.25000000001</v>
      </c>
      <c r="C235">
        <f aca="true" t="shared" si="50" ref="C235:C298">B235/(365/12)</f>
        <v>195.0000000000003</v>
      </c>
      <c r="D235" s="7">
        <f aca="true" t="shared" si="51" ref="D235:D298">C235/12</f>
        <v>16.250000000000025</v>
      </c>
      <c r="E235" s="7">
        <f t="shared" si="43"/>
        <v>952.8706783907414</v>
      </c>
      <c r="F235" s="8">
        <f aca="true" t="shared" si="52" ref="F235:F298">E235/$B$24</f>
        <v>828.5831986006448</v>
      </c>
      <c r="G235" s="8">
        <f t="shared" si="48"/>
        <v>559.0282236453236</v>
      </c>
      <c r="H235" s="8">
        <f t="shared" si="49"/>
        <v>500</v>
      </c>
      <c r="I235" s="4">
        <f aca="true" t="shared" si="53" ref="I235:I298">(-$B$27+SQRT($B$27^2+4*$B$28*(F235^2-$B$32^2)))/(2*$B$28)</f>
        <v>46754695.27140369</v>
      </c>
      <c r="J235" s="7">
        <f t="shared" si="44"/>
        <v>6.508880232397398</v>
      </c>
      <c r="K235" s="8">
        <f aca="true" t="shared" si="54" ref="K235:K298">ROUNDUP(J235,0)</f>
        <v>7</v>
      </c>
      <c r="L235" s="4">
        <f t="shared" si="45"/>
        <v>9256421651.30736</v>
      </c>
      <c r="M235" s="4">
        <f t="shared" si="46"/>
        <v>3435365587988.0215</v>
      </c>
      <c r="N235" s="7">
        <f aca="true" t="shared" si="55" ref="N235:N298">M235/$B$12*100</f>
        <v>57.25609313313369</v>
      </c>
      <c r="O235" s="7">
        <f t="shared" si="47"/>
        <v>949.4688940314302</v>
      </c>
    </row>
    <row r="236" spans="2:15" ht="12.75">
      <c r="B236" s="8">
        <f t="shared" si="42"/>
        <v>5961.666666666677</v>
      </c>
      <c r="C236">
        <f t="shared" si="50"/>
        <v>196.00000000000034</v>
      </c>
      <c r="D236" s="7">
        <f t="shared" si="51"/>
        <v>16.33333333333336</v>
      </c>
      <c r="E236" s="7">
        <f t="shared" si="43"/>
        <v>949.4688940314302</v>
      </c>
      <c r="F236" s="8">
        <f t="shared" si="52"/>
        <v>825.625125244722</v>
      </c>
      <c r="G236" s="8">
        <f t="shared" si="48"/>
        <v>557.9347711965322</v>
      </c>
      <c r="H236" s="8">
        <f t="shared" si="49"/>
        <v>500</v>
      </c>
      <c r="I236" s="4">
        <f t="shared" si="53"/>
        <v>46295704.815654516</v>
      </c>
      <c r="J236" s="7">
        <f t="shared" si="44"/>
        <v>6.508880232397398</v>
      </c>
      <c r="K236" s="8">
        <f t="shared" si="54"/>
        <v>7</v>
      </c>
      <c r="L236" s="4">
        <f t="shared" si="45"/>
        <v>9165551436.718695</v>
      </c>
      <c r="M236" s="4">
        <f t="shared" si="46"/>
        <v>3444531139424.74</v>
      </c>
      <c r="N236" s="7">
        <f t="shared" si="55"/>
        <v>57.40885232374568</v>
      </c>
      <c r="O236" s="7">
        <f t="shared" si="47"/>
        <v>946.1003297123158</v>
      </c>
    </row>
    <row r="237" spans="2:15" ht="12.75">
      <c r="B237" s="8">
        <f t="shared" si="42"/>
        <v>5992.083333333344</v>
      </c>
      <c r="C237">
        <f t="shared" si="50"/>
        <v>197.00000000000034</v>
      </c>
      <c r="D237" s="7">
        <f t="shared" si="51"/>
        <v>16.416666666666696</v>
      </c>
      <c r="E237" s="7">
        <f t="shared" si="43"/>
        <v>946.1003297123158</v>
      </c>
      <c r="F237" s="8">
        <f t="shared" si="52"/>
        <v>822.6959388802746</v>
      </c>
      <c r="G237" s="8">
        <f t="shared" si="48"/>
        <v>556.8617324782027</v>
      </c>
      <c r="H237" s="8">
        <f t="shared" si="49"/>
        <v>500</v>
      </c>
      <c r="I237" s="4">
        <f t="shared" si="53"/>
        <v>45841702.34393389</v>
      </c>
      <c r="J237" s="7">
        <f t="shared" si="44"/>
        <v>6.508880232397398</v>
      </c>
      <c r="K237" s="8">
        <f t="shared" si="54"/>
        <v>7</v>
      </c>
      <c r="L237" s="4">
        <f t="shared" si="45"/>
        <v>9075668735.428751</v>
      </c>
      <c r="M237" s="4">
        <f t="shared" si="46"/>
        <v>3453606808160.169</v>
      </c>
      <c r="N237" s="7">
        <f t="shared" si="55"/>
        <v>57.56011346933615</v>
      </c>
      <c r="O237" s="7">
        <f t="shared" si="47"/>
        <v>942.7646276301186</v>
      </c>
    </row>
    <row r="238" spans="2:15" ht="12.75">
      <c r="B238" s="8">
        <f t="shared" si="42"/>
        <v>6022.500000000011</v>
      </c>
      <c r="C238">
        <f t="shared" si="50"/>
        <v>198.00000000000034</v>
      </c>
      <c r="D238" s="7">
        <f t="shared" si="51"/>
        <v>16.50000000000003</v>
      </c>
      <c r="E238" s="7">
        <f t="shared" si="43"/>
        <v>942.7646276301186</v>
      </c>
      <c r="F238" s="8">
        <f t="shared" si="52"/>
        <v>819.7953283740163</v>
      </c>
      <c r="G238" s="8">
        <f t="shared" si="48"/>
        <v>555.8087374864655</v>
      </c>
      <c r="H238" s="8">
        <f t="shared" si="49"/>
        <v>500</v>
      </c>
      <c r="I238" s="4">
        <f t="shared" si="53"/>
        <v>45392628.46969531</v>
      </c>
      <c r="J238" s="7">
        <f t="shared" si="44"/>
        <v>6.508880232397398</v>
      </c>
      <c r="K238" s="8">
        <f t="shared" si="54"/>
        <v>7</v>
      </c>
      <c r="L238" s="4">
        <f t="shared" si="45"/>
        <v>8986761790.181673</v>
      </c>
      <c r="M238" s="4">
        <f t="shared" si="46"/>
        <v>3462593569950.3506</v>
      </c>
      <c r="N238" s="7">
        <f t="shared" si="55"/>
        <v>57.70989283250584</v>
      </c>
      <c r="O238" s="7">
        <f t="shared" si="47"/>
        <v>939.46143417965</v>
      </c>
    </row>
    <row r="239" spans="2:15" ht="12.75">
      <c r="B239" s="8">
        <f t="shared" si="42"/>
        <v>6052.916666666678</v>
      </c>
      <c r="C239">
        <f t="shared" si="50"/>
        <v>199.00000000000037</v>
      </c>
      <c r="D239" s="7">
        <f t="shared" si="51"/>
        <v>16.583333333333364</v>
      </c>
      <c r="E239" s="7">
        <f t="shared" si="43"/>
        <v>939.46143417965</v>
      </c>
      <c r="F239" s="8">
        <f t="shared" si="52"/>
        <v>816.922986243174</v>
      </c>
      <c r="G239" s="8">
        <f t="shared" si="48"/>
        <v>554.7754222075882</v>
      </c>
      <c r="H239" s="8">
        <f t="shared" si="49"/>
        <v>500</v>
      </c>
      <c r="I239" s="4">
        <f t="shared" si="53"/>
        <v>44948424.545857154</v>
      </c>
      <c r="J239" s="7">
        <f t="shared" si="44"/>
        <v>6.508880232397398</v>
      </c>
      <c r="K239" s="8">
        <f t="shared" si="54"/>
        <v>7</v>
      </c>
      <c r="L239" s="4">
        <f t="shared" si="45"/>
        <v>8898818990.119709</v>
      </c>
      <c r="M239" s="4">
        <f t="shared" si="46"/>
        <v>3471492388940.47</v>
      </c>
      <c r="N239" s="7">
        <f t="shared" si="55"/>
        <v>57.85820648234117</v>
      </c>
      <c r="O239" s="7">
        <f t="shared" si="47"/>
        <v>936.1903999028533</v>
      </c>
    </row>
    <row r="240" spans="2:15" ht="12.75">
      <c r="B240" s="8">
        <f t="shared" si="42"/>
        <v>6083.333333333345</v>
      </c>
      <c r="C240">
        <f t="shared" si="50"/>
        <v>200.00000000000037</v>
      </c>
      <c r="D240" s="7">
        <f t="shared" si="51"/>
        <v>16.666666666666696</v>
      </c>
      <c r="E240" s="7">
        <f t="shared" si="43"/>
        <v>936.1903999028533</v>
      </c>
      <c r="F240" s="8">
        <f t="shared" si="52"/>
        <v>814.0786086111768</v>
      </c>
      <c r="G240" s="8">
        <f t="shared" si="48"/>
        <v>553.7614285509933</v>
      </c>
      <c r="H240" s="8">
        <f t="shared" si="49"/>
        <v>500</v>
      </c>
      <c r="I240" s="4">
        <f t="shared" si="53"/>
        <v>44509032.6559341</v>
      </c>
      <c r="J240" s="7">
        <f t="shared" si="44"/>
        <v>6.508880232397398</v>
      </c>
      <c r="K240" s="8">
        <f t="shared" si="54"/>
        <v>7</v>
      </c>
      <c r="L240" s="4">
        <f t="shared" si="45"/>
        <v>8811828869.027416</v>
      </c>
      <c r="M240" s="4">
        <f t="shared" si="46"/>
        <v>3480304217809.4976</v>
      </c>
      <c r="N240" s="7">
        <f t="shared" si="55"/>
        <v>58.005070296824954</v>
      </c>
      <c r="O240" s="7">
        <f t="shared" si="47"/>
        <v>932.9511794383948</v>
      </c>
    </row>
    <row r="241" spans="2:15" ht="12.75">
      <c r="B241" s="8">
        <f t="shared" si="42"/>
        <v>6113.750000000012</v>
      </c>
      <c r="C241">
        <f t="shared" si="50"/>
        <v>201.00000000000037</v>
      </c>
      <c r="D241" s="7">
        <f t="shared" si="51"/>
        <v>16.750000000000032</v>
      </c>
      <c r="E241" s="7">
        <f t="shared" si="43"/>
        <v>932.9511794383948</v>
      </c>
      <c r="F241" s="8">
        <f t="shared" si="52"/>
        <v>811.2618951638216</v>
      </c>
      <c r="G241" s="8">
        <f t="shared" si="48"/>
        <v>552.7664042819301</v>
      </c>
      <c r="H241" s="8">
        <f t="shared" si="49"/>
        <v>500</v>
      </c>
      <c r="I241" s="4">
        <f t="shared" si="53"/>
        <v>44074395.60525264</v>
      </c>
      <c r="J241" s="7">
        <f t="shared" si="44"/>
        <v>6.508880232397398</v>
      </c>
      <c r="K241" s="8">
        <f t="shared" si="54"/>
        <v>7</v>
      </c>
      <c r="L241" s="4">
        <f t="shared" si="45"/>
        <v>8725780103.592537</v>
      </c>
      <c r="M241" s="4">
        <f t="shared" si="46"/>
        <v>3489029997913.0903</v>
      </c>
      <c r="N241" s="7">
        <f t="shared" si="55"/>
        <v>58.150499965218174</v>
      </c>
      <c r="O241" s="7">
        <f t="shared" si="47"/>
        <v>929.7434314718918</v>
      </c>
    </row>
    <row r="242" spans="2:15" ht="12.75">
      <c r="B242" s="8">
        <f t="shared" si="42"/>
        <v>6144.166666666679</v>
      </c>
      <c r="C242">
        <f t="shared" si="50"/>
        <v>202.0000000000004</v>
      </c>
      <c r="D242" s="7">
        <f t="shared" si="51"/>
        <v>16.833333333333368</v>
      </c>
      <c r="E242" s="7">
        <f t="shared" si="43"/>
        <v>929.7434314718918</v>
      </c>
      <c r="F242" s="8">
        <f t="shared" si="52"/>
        <v>808.4725491059929</v>
      </c>
      <c r="G242" s="8">
        <f t="shared" si="48"/>
        <v>551.7900029538796</v>
      </c>
      <c r="H242" s="8">
        <f t="shared" si="49"/>
        <v>500</v>
      </c>
      <c r="I242" s="4">
        <f t="shared" si="53"/>
        <v>43644456.912262455</v>
      </c>
      <c r="J242" s="7">
        <f t="shared" si="44"/>
        <v>6.508880232397398</v>
      </c>
      <c r="K242" s="8">
        <f t="shared" si="54"/>
        <v>7</v>
      </c>
      <c r="L242" s="4">
        <f t="shared" si="45"/>
        <v>8640661511.68583</v>
      </c>
      <c r="M242" s="4">
        <f t="shared" si="46"/>
        <v>3497670659424.7764</v>
      </c>
      <c r="N242" s="7">
        <f t="shared" si="55"/>
        <v>58.29451099041294</v>
      </c>
      <c r="O242" s="7">
        <f t="shared" si="47"/>
        <v>926.5668186866625</v>
      </c>
    </row>
    <row r="243" spans="2:15" ht="12.75">
      <c r="B243" s="8">
        <f t="shared" si="42"/>
        <v>6174.583333333346</v>
      </c>
      <c r="C243">
        <f t="shared" si="50"/>
        <v>203.0000000000004</v>
      </c>
      <c r="D243" s="7">
        <f t="shared" si="51"/>
        <v>16.9166666666667</v>
      </c>
      <c r="E243" s="7">
        <f t="shared" si="43"/>
        <v>926.5668186866625</v>
      </c>
      <c r="F243" s="8">
        <f t="shared" si="52"/>
        <v>805.710277118837</v>
      </c>
      <c r="G243" s="8">
        <f t="shared" si="48"/>
        <v>550.831883840692</v>
      </c>
      <c r="H243" s="8">
        <f t="shared" si="49"/>
        <v>500</v>
      </c>
      <c r="I243" s="4">
        <f t="shared" si="53"/>
        <v>43219160.79992844</v>
      </c>
      <c r="J243" s="7">
        <f t="shared" si="44"/>
        <v>6.508880232397398</v>
      </c>
      <c r="K243" s="8">
        <f t="shared" si="54"/>
        <v>7</v>
      </c>
      <c r="L243" s="4">
        <f t="shared" si="45"/>
        <v>8556462050.656871</v>
      </c>
      <c r="M243" s="4">
        <f t="shared" si="46"/>
        <v>3506227121475.433</v>
      </c>
      <c r="N243" s="7">
        <f t="shared" si="55"/>
        <v>58.43711869125722</v>
      </c>
      <c r="O243" s="7">
        <f t="shared" si="47"/>
        <v>923.4210077150475</v>
      </c>
    </row>
    <row r="244" spans="2:15" ht="12.75">
      <c r="B244" s="8">
        <f t="shared" si="42"/>
        <v>6205.000000000013</v>
      </c>
      <c r="C244">
        <f t="shared" si="50"/>
        <v>204.0000000000004</v>
      </c>
      <c r="D244" s="7">
        <f t="shared" si="51"/>
        <v>17.000000000000032</v>
      </c>
      <c r="E244" s="7">
        <f t="shared" si="43"/>
        <v>923.4210077150475</v>
      </c>
      <c r="F244" s="8">
        <f t="shared" si="52"/>
        <v>802.9747893174326</v>
      </c>
      <c r="G244" s="8">
        <f t="shared" si="48"/>
        <v>549.8917118685195</v>
      </c>
      <c r="H244" s="8">
        <f t="shared" si="49"/>
        <v>500</v>
      </c>
      <c r="I244" s="4">
        <f t="shared" si="53"/>
        <v>42798452.18721056</v>
      </c>
      <c r="J244" s="7">
        <f t="shared" si="44"/>
        <v>6.508880232397398</v>
      </c>
      <c r="K244" s="8">
        <f t="shared" si="54"/>
        <v>7</v>
      </c>
      <c r="L244" s="4">
        <f t="shared" si="45"/>
        <v>8473170815.647259</v>
      </c>
      <c r="M244" s="4">
        <f t="shared" si="46"/>
        <v>3514700292291.0806</v>
      </c>
      <c r="N244" s="7">
        <f t="shared" si="55"/>
        <v>58.57833820485134</v>
      </c>
      <c r="O244" s="7">
        <f t="shared" si="47"/>
        <v>920.3056690903029</v>
      </c>
    </row>
    <row r="245" spans="2:15" ht="12.75">
      <c r="B245" s="8">
        <f t="shared" si="42"/>
        <v>6235.41666666668</v>
      </c>
      <c r="C245">
        <f t="shared" si="50"/>
        <v>205.00000000000043</v>
      </c>
      <c r="D245" s="7">
        <f t="shared" si="51"/>
        <v>17.083333333333368</v>
      </c>
      <c r="E245" s="7">
        <f t="shared" si="43"/>
        <v>920.3056690903029</v>
      </c>
      <c r="F245" s="8">
        <f t="shared" si="52"/>
        <v>800.2657992089592</v>
      </c>
      <c r="G245" s="8">
        <f t="shared" si="48"/>
        <v>548.9691575475847</v>
      </c>
      <c r="H245" s="8">
        <f t="shared" si="49"/>
        <v>500</v>
      </c>
      <c r="I245" s="4">
        <f t="shared" si="53"/>
        <v>42382276.68063115</v>
      </c>
      <c r="J245" s="7">
        <f t="shared" si="44"/>
        <v>6.508880232397398</v>
      </c>
      <c r="K245" s="8">
        <f t="shared" si="54"/>
        <v>7</v>
      </c>
      <c r="L245" s="4">
        <f t="shared" si="45"/>
        <v>8390777037.921118</v>
      </c>
      <c r="M245" s="4">
        <f t="shared" si="46"/>
        <v>3523091069329.0015</v>
      </c>
      <c r="N245" s="7">
        <f t="shared" si="55"/>
        <v>58.718184488816696</v>
      </c>
      <c r="O245" s="7">
        <f t="shared" si="47"/>
        <v>917.2204771990374</v>
      </c>
    </row>
    <row r="246" spans="2:15" ht="12.75">
      <c r="B246" s="8">
        <f aca="true" t="shared" si="56" ref="B246:B309">B245+$B$36</f>
        <v>6265.833333333347</v>
      </c>
      <c r="C246">
        <f t="shared" si="50"/>
        <v>206.00000000000043</v>
      </c>
      <c r="D246" s="7">
        <f t="shared" si="51"/>
        <v>17.166666666666703</v>
      </c>
      <c r="E246" s="7">
        <f t="shared" si="43"/>
        <v>917.2204771990374</v>
      </c>
      <c r="F246" s="8">
        <f t="shared" si="52"/>
        <v>797.5830236513369</v>
      </c>
      <c r="G246" s="8">
        <f t="shared" si="48"/>
        <v>548.0638969038124</v>
      </c>
      <c r="H246" s="8">
        <f t="shared" si="49"/>
        <v>500</v>
      </c>
      <c r="I246" s="4">
        <f t="shared" si="53"/>
        <v>41970580.56592705</v>
      </c>
      <c r="J246" s="7">
        <f t="shared" si="44"/>
        <v>6.508880232397398</v>
      </c>
      <c r="K246" s="8">
        <f t="shared" si="54"/>
        <v>7</v>
      </c>
      <c r="L246" s="4">
        <f t="shared" si="45"/>
        <v>8309270083.212402</v>
      </c>
      <c r="M246" s="4">
        <f t="shared" si="46"/>
        <v>3531400339412.214</v>
      </c>
      <c r="N246" s="7">
        <f t="shared" si="55"/>
        <v>58.8566723235369</v>
      </c>
      <c r="O246" s="7">
        <f t="shared" si="47"/>
        <v>914.1651102342353</v>
      </c>
    </row>
    <row r="247" spans="2:15" ht="12.75">
      <c r="B247" s="8">
        <f t="shared" si="56"/>
        <v>6296.250000000014</v>
      </c>
      <c r="C247">
        <f t="shared" si="50"/>
        <v>207.00000000000043</v>
      </c>
      <c r="D247" s="7">
        <f t="shared" si="51"/>
        <v>17.250000000000036</v>
      </c>
      <c r="E247" s="7">
        <f t="shared" si="43"/>
        <v>914.1651102342353</v>
      </c>
      <c r="F247" s="8">
        <f t="shared" si="52"/>
        <v>794.9261828123786</v>
      </c>
      <c r="G247" s="8">
        <f t="shared" si="48"/>
        <v>547.1756114103838</v>
      </c>
      <c r="H247" s="8">
        <f t="shared" si="49"/>
        <v>500</v>
      </c>
      <c r="I247" s="4">
        <f t="shared" si="53"/>
        <v>41563310.79979147</v>
      </c>
      <c r="J247" s="7">
        <f t="shared" si="44"/>
        <v>6.508880232397398</v>
      </c>
      <c r="K247" s="8">
        <f t="shared" si="54"/>
        <v>7</v>
      </c>
      <c r="L247" s="4">
        <f t="shared" si="45"/>
        <v>8228639450.089955</v>
      </c>
      <c r="M247" s="4">
        <f t="shared" si="46"/>
        <v>3539628978862.3037</v>
      </c>
      <c r="N247" s="7">
        <f t="shared" si="55"/>
        <v>58.99381631437173</v>
      </c>
      <c r="O247" s="7">
        <f t="shared" si="47"/>
        <v>911.1392501487571</v>
      </c>
    </row>
    <row r="248" spans="2:15" ht="12.75">
      <c r="B248" s="8">
        <f t="shared" si="56"/>
        <v>6326.666666666681</v>
      </c>
      <c r="C248">
        <f t="shared" si="50"/>
        <v>208.00000000000045</v>
      </c>
      <c r="D248" s="7">
        <f t="shared" si="51"/>
        <v>17.33333333333337</v>
      </c>
      <c r="E248" s="7">
        <f t="shared" si="43"/>
        <v>911.1392501487571</v>
      </c>
      <c r="F248" s="8">
        <f t="shared" si="52"/>
        <v>792.2950001293541</v>
      </c>
      <c r="G248" s="8">
        <f t="shared" si="48"/>
        <v>546.3039879192129</v>
      </c>
      <c r="H248" s="8">
        <f t="shared" si="49"/>
        <v>500</v>
      </c>
      <c r="I248" s="4">
        <f t="shared" si="53"/>
        <v>41160415.00169221</v>
      </c>
      <c r="J248" s="7">
        <f t="shared" si="44"/>
        <v>6.508880232397398</v>
      </c>
      <c r="K248" s="8">
        <f t="shared" si="54"/>
        <v>7</v>
      </c>
      <c r="L248" s="4">
        <f t="shared" si="45"/>
        <v>8148874768.337711</v>
      </c>
      <c r="M248" s="4">
        <f t="shared" si="46"/>
        <v>3547777853630.6416</v>
      </c>
      <c r="N248" s="7">
        <f t="shared" si="55"/>
        <v>59.12963089384403</v>
      </c>
      <c r="O248" s="7">
        <f t="shared" si="47"/>
        <v>908.1425826094347</v>
      </c>
    </row>
    <row r="249" spans="2:15" ht="12.75">
      <c r="B249" s="8">
        <f t="shared" si="56"/>
        <v>6357.083333333348</v>
      </c>
      <c r="C249">
        <f t="shared" si="50"/>
        <v>209.00000000000045</v>
      </c>
      <c r="D249" s="7">
        <f t="shared" si="51"/>
        <v>17.416666666666703</v>
      </c>
      <c r="E249" s="7">
        <f t="shared" si="43"/>
        <v>908.1425826094347</v>
      </c>
      <c r="F249" s="8">
        <f t="shared" si="52"/>
        <v>789.6892022690737</v>
      </c>
      <c r="G249" s="8">
        <f t="shared" si="48"/>
        <v>545.4487185924226</v>
      </c>
      <c r="H249" s="8">
        <f t="shared" si="49"/>
        <v>500</v>
      </c>
      <c r="I249" s="4">
        <f t="shared" si="53"/>
        <v>40761841.445781276</v>
      </c>
      <c r="J249" s="7">
        <f t="shared" si="44"/>
        <v>6.508880232397398</v>
      </c>
      <c r="K249" s="8">
        <f t="shared" si="54"/>
        <v>7</v>
      </c>
      <c r="L249" s="4">
        <f t="shared" si="45"/>
        <v>8069965797.352949</v>
      </c>
      <c r="M249" s="4">
        <f t="shared" si="46"/>
        <v>3555847819427.9946</v>
      </c>
      <c r="N249" s="7">
        <f t="shared" si="55"/>
        <v>59.26413032379991</v>
      </c>
      <c r="O249" s="7">
        <f t="shared" si="47"/>
        <v>905.1747969517015</v>
      </c>
    </row>
    <row r="250" spans="2:15" ht="12.75">
      <c r="B250" s="8">
        <f t="shared" si="56"/>
        <v>6387.500000000015</v>
      </c>
      <c r="C250">
        <f t="shared" si="50"/>
        <v>210.00000000000048</v>
      </c>
      <c r="D250" s="7">
        <f t="shared" si="51"/>
        <v>17.50000000000004</v>
      </c>
      <c r="E250" s="7">
        <f t="shared" si="43"/>
        <v>905.1747969517015</v>
      </c>
      <c r="F250" s="8">
        <f t="shared" si="52"/>
        <v>787.1085190884362</v>
      </c>
      <c r="G250" s="8">
        <f t="shared" si="48"/>
        <v>544.6095008338374</v>
      </c>
      <c r="H250" s="8">
        <f t="shared" si="49"/>
        <v>500</v>
      </c>
      <c r="I250" s="4">
        <f t="shared" si="53"/>
        <v>40367539.052888684</v>
      </c>
      <c r="J250" s="7">
        <f t="shared" si="44"/>
        <v>6.508880232397398</v>
      </c>
      <c r="K250" s="8">
        <f t="shared" si="54"/>
        <v>7</v>
      </c>
      <c r="L250" s="4">
        <f t="shared" si="45"/>
        <v>7991902424.561263</v>
      </c>
      <c r="M250" s="4">
        <f t="shared" si="46"/>
        <v>3563839721852.5557</v>
      </c>
      <c r="N250" s="7">
        <f t="shared" si="55"/>
        <v>59.3973286975426</v>
      </c>
      <c r="O250" s="7">
        <f t="shared" si="47"/>
        <v>902.23558613473</v>
      </c>
    </row>
    <row r="251" spans="2:15" ht="12.75">
      <c r="B251" s="8">
        <f t="shared" si="56"/>
        <v>6417.9166666666815</v>
      </c>
      <c r="C251">
        <f t="shared" si="50"/>
        <v>211.00000000000048</v>
      </c>
      <c r="D251" s="7">
        <f t="shared" si="51"/>
        <v>17.583333333333375</v>
      </c>
      <c r="E251" s="7">
        <f t="shared" si="43"/>
        <v>902.23558613473</v>
      </c>
      <c r="F251" s="8">
        <f t="shared" si="52"/>
        <v>784.5526835954175</v>
      </c>
      <c r="G251" s="8">
        <f t="shared" si="48"/>
        <v>543.7860372205204</v>
      </c>
      <c r="H251" s="8">
        <f t="shared" si="49"/>
        <v>500</v>
      </c>
      <c r="I251" s="4">
        <f t="shared" si="53"/>
        <v>39977457.38259677</v>
      </c>
      <c r="J251" s="7">
        <f t="shared" si="44"/>
        <v>6.508880232397398</v>
      </c>
      <c r="K251" s="8">
        <f t="shared" si="54"/>
        <v>7</v>
      </c>
      <c r="L251" s="4">
        <f t="shared" si="45"/>
        <v>7914674663.847428</v>
      </c>
      <c r="M251" s="4">
        <f t="shared" si="46"/>
        <v>3571754396516.4033</v>
      </c>
      <c r="N251" s="7">
        <f t="shared" si="55"/>
        <v>59.52923994194006</v>
      </c>
      <c r="O251" s="7">
        <f t="shared" si="47"/>
        <v>899.3246466970759</v>
      </c>
    </row>
    <row r="252" spans="2:15" ht="12.75">
      <c r="B252" s="8">
        <f t="shared" si="56"/>
        <v>6448.3333333333485</v>
      </c>
      <c r="C252">
        <f t="shared" si="50"/>
        <v>212.00000000000048</v>
      </c>
      <c r="D252" s="7">
        <f t="shared" si="51"/>
        <v>17.666666666666707</v>
      </c>
      <c r="E252" s="7">
        <f t="shared" si="43"/>
        <v>899.3246466970759</v>
      </c>
      <c r="F252" s="8">
        <f t="shared" si="52"/>
        <v>782.0214319105008</v>
      </c>
      <c r="G252" s="8">
        <f t="shared" si="48"/>
        <v>542.9780354343916</v>
      </c>
      <c r="H252" s="8">
        <f t="shared" si="49"/>
        <v>500</v>
      </c>
      <c r="I252" s="4">
        <f t="shared" si="53"/>
        <v>39591546.62539482</v>
      </c>
      <c r="J252" s="7">
        <f t="shared" si="44"/>
        <v>6.508880232397398</v>
      </c>
      <c r="K252" s="8">
        <f t="shared" si="54"/>
        <v>7</v>
      </c>
      <c r="L252" s="4">
        <f t="shared" si="45"/>
        <v>7838272654.002198</v>
      </c>
      <c r="M252" s="4">
        <f t="shared" si="46"/>
        <v>3579592669170.406</v>
      </c>
      <c r="N252" s="7">
        <f t="shared" si="55"/>
        <v>59.65987781950677</v>
      </c>
      <c r="O252" s="7">
        <f t="shared" si="47"/>
        <v>896.4416787129157</v>
      </c>
    </row>
    <row r="253" spans="2:15" ht="12.75">
      <c r="B253" s="8">
        <f t="shared" si="56"/>
        <v>6478.7500000000155</v>
      </c>
      <c r="C253">
        <f t="shared" si="50"/>
        <v>213.0000000000005</v>
      </c>
      <c r="D253" s="7">
        <f t="shared" si="51"/>
        <v>17.750000000000043</v>
      </c>
      <c r="E253" s="7">
        <f t="shared" si="43"/>
        <v>896.4416787129157</v>
      </c>
      <c r="F253" s="8">
        <f t="shared" si="52"/>
        <v>779.5145032286224</v>
      </c>
      <c r="G253" s="8">
        <f t="shared" si="48"/>
        <v>542.1852081939846</v>
      </c>
      <c r="H253" s="8">
        <f t="shared" si="49"/>
        <v>500</v>
      </c>
      <c r="I253" s="4">
        <f t="shared" si="53"/>
        <v>39209757.594926424</v>
      </c>
      <c r="J253" s="7">
        <f t="shared" si="44"/>
        <v>6.508880232397398</v>
      </c>
      <c r="K253" s="8">
        <f t="shared" si="54"/>
        <v>7</v>
      </c>
      <c r="L253" s="4">
        <f t="shared" si="45"/>
        <v>7762686657.187439</v>
      </c>
      <c r="M253" s="4">
        <f t="shared" si="46"/>
        <v>3587355355827.5933</v>
      </c>
      <c r="N253" s="7">
        <f t="shared" si="55"/>
        <v>59.78925593045988</v>
      </c>
      <c r="O253" s="7">
        <f t="shared" si="47"/>
        <v>893.5863857487415</v>
      </c>
    </row>
    <row r="254" spans="2:15" ht="12.75">
      <c r="B254" s="8">
        <f t="shared" si="56"/>
        <v>6509.166666666682</v>
      </c>
      <c r="C254">
        <f t="shared" si="50"/>
        <v>214.0000000000005</v>
      </c>
      <c r="D254" s="7">
        <f t="shared" si="51"/>
        <v>17.833333333333375</v>
      </c>
      <c r="E254" s="7">
        <f t="shared" si="43"/>
        <v>893.5863857487415</v>
      </c>
      <c r="F254" s="8">
        <f t="shared" si="52"/>
        <v>777.0316397815144</v>
      </c>
      <c r="G254" s="8">
        <f t="shared" si="48"/>
        <v>541.4072731863348</v>
      </c>
      <c r="H254" s="8">
        <f t="shared" si="49"/>
        <v>500</v>
      </c>
      <c r="I254" s="4">
        <f t="shared" si="53"/>
        <v>38832041.72031082</v>
      </c>
      <c r="J254" s="7">
        <f t="shared" si="44"/>
        <v>6.508880232397398</v>
      </c>
      <c r="K254" s="8">
        <f t="shared" si="54"/>
        <v>7</v>
      </c>
      <c r="L254" s="4">
        <f t="shared" si="45"/>
        <v>7687907057.415932</v>
      </c>
      <c r="M254" s="4">
        <f t="shared" si="46"/>
        <v>3595043262885.0093</v>
      </c>
      <c r="N254" s="7">
        <f t="shared" si="55"/>
        <v>59.917387714750156</v>
      </c>
      <c r="O254" s="7">
        <f t="shared" si="47"/>
        <v>890.7584748205752</v>
      </c>
    </row>
    <row r="255" spans="2:15" ht="12.75">
      <c r="B255" s="8">
        <f t="shared" si="56"/>
        <v>6539.583333333349</v>
      </c>
      <c r="C255">
        <f t="shared" si="50"/>
        <v>215.0000000000005</v>
      </c>
      <c r="D255" s="7">
        <f t="shared" si="51"/>
        <v>17.91666666666671</v>
      </c>
      <c r="E255" s="7">
        <f t="shared" si="43"/>
        <v>890.7584748205752</v>
      </c>
      <c r="F255" s="8">
        <f t="shared" si="52"/>
        <v>774.5725868005003</v>
      </c>
      <c r="G255" s="8">
        <f t="shared" si="48"/>
        <v>540.6439529990527</v>
      </c>
      <c r="H255" s="8">
        <f t="shared" si="49"/>
        <v>500</v>
      </c>
      <c r="I255" s="4">
        <f t="shared" si="53"/>
        <v>38458351.038547084</v>
      </c>
      <c r="J255" s="7">
        <f t="shared" si="44"/>
        <v>6.508880232397398</v>
      </c>
      <c r="K255" s="8">
        <f t="shared" si="54"/>
        <v>7</v>
      </c>
      <c r="L255" s="4">
        <f t="shared" si="45"/>
        <v>7613924359.047555</v>
      </c>
      <c r="M255" s="4">
        <f t="shared" si="46"/>
        <v>3602657187244.0566</v>
      </c>
      <c r="N255" s="7">
        <f t="shared" si="55"/>
        <v>60.04428645406761</v>
      </c>
      <c r="O255" s="7">
        <f t="shared" si="47"/>
        <v>887.9576563516779</v>
      </c>
    </row>
    <row r="256" spans="2:15" ht="12.75">
      <c r="B256" s="8">
        <f t="shared" si="56"/>
        <v>6570.000000000016</v>
      </c>
      <c r="C256">
        <f t="shared" si="50"/>
        <v>216.00000000000054</v>
      </c>
      <c r="D256" s="7">
        <f t="shared" si="51"/>
        <v>18.000000000000046</v>
      </c>
      <c r="E256" s="7">
        <f t="shared" si="43"/>
        <v>887.9576563516779</v>
      </c>
      <c r="F256" s="8">
        <f t="shared" si="52"/>
        <v>772.13709247972</v>
      </c>
      <c r="G256" s="8">
        <f t="shared" si="48"/>
        <v>539.8949750526025</v>
      </c>
      <c r="H256" s="8">
        <f t="shared" si="49"/>
        <v>500</v>
      </c>
      <c r="I256" s="4">
        <f t="shared" si="53"/>
        <v>38088638.18699817</v>
      </c>
      <c r="J256" s="7">
        <f t="shared" si="44"/>
        <v>6.508880232397398</v>
      </c>
      <c r="K256" s="8">
        <f t="shared" si="54"/>
        <v>7</v>
      </c>
      <c r="L256" s="4">
        <f t="shared" si="45"/>
        <v>7540729185.301293</v>
      </c>
      <c r="M256" s="4">
        <f t="shared" si="46"/>
        <v>3610197916429.358</v>
      </c>
      <c r="N256" s="7">
        <f t="shared" si="55"/>
        <v>60.16996527382263</v>
      </c>
      <c r="O256" s="7">
        <f t="shared" si="47"/>
        <v>885.1836441308278</v>
      </c>
    </row>
    <row r="257" spans="2:15" ht="12.75">
      <c r="B257" s="8">
        <f t="shared" si="56"/>
        <v>6600.416666666683</v>
      </c>
      <c r="C257">
        <f t="shared" si="50"/>
        <v>217.00000000000054</v>
      </c>
      <c r="D257" s="7">
        <f t="shared" si="51"/>
        <v>18.08333333333338</v>
      </c>
      <c r="E257" s="7">
        <f t="shared" si="43"/>
        <v>885.1836441308278</v>
      </c>
      <c r="F257" s="8">
        <f t="shared" si="52"/>
        <v>769.7249079398504</v>
      </c>
      <c r="G257" s="8">
        <f t="shared" si="48"/>
        <v>539.1600715328389</v>
      </c>
      <c r="H257" s="8">
        <f t="shared" si="49"/>
        <v>500</v>
      </c>
      <c r="I257" s="4">
        <f t="shared" si="53"/>
        <v>37722856.39596441</v>
      </c>
      <c r="J257" s="7">
        <f t="shared" si="44"/>
        <v>6.508880232397398</v>
      </c>
      <c r="K257" s="8">
        <f t="shared" si="54"/>
        <v>7</v>
      </c>
      <c r="L257" s="4">
        <f t="shared" si="45"/>
        <v>7468312276.7849455</v>
      </c>
      <c r="M257" s="4">
        <f t="shared" si="46"/>
        <v>3617666228706.143</v>
      </c>
      <c r="N257" s="7">
        <f t="shared" si="55"/>
        <v>60.294437145102386</v>
      </c>
      <c r="O257" s="7">
        <f t="shared" si="47"/>
        <v>882.4361552709926</v>
      </c>
    </row>
    <row r="258" spans="2:15" ht="12.75">
      <c r="B258" s="8">
        <f t="shared" si="56"/>
        <v>6630.83333333335</v>
      </c>
      <c r="C258">
        <f t="shared" si="50"/>
        <v>218.00000000000054</v>
      </c>
      <c r="D258" s="7">
        <f t="shared" si="51"/>
        <v>18.16666666666671</v>
      </c>
      <c r="E258" s="7">
        <f t="shared" si="43"/>
        <v>882.4361552709926</v>
      </c>
      <c r="F258" s="8">
        <f t="shared" si="52"/>
        <v>767.3357871921675</v>
      </c>
      <c r="G258" s="8">
        <f t="shared" si="48"/>
        <v>538.4389793237806</v>
      </c>
      <c r="H258" s="8">
        <f t="shared" si="49"/>
        <v>500</v>
      </c>
      <c r="I258" s="4">
        <f t="shared" si="53"/>
        <v>37360959.481323585</v>
      </c>
      <c r="J258" s="7">
        <f t="shared" si="44"/>
        <v>6.508880232397398</v>
      </c>
      <c r="K258" s="8">
        <f t="shared" si="54"/>
        <v>7</v>
      </c>
      <c r="L258" s="4">
        <f t="shared" si="45"/>
        <v>7396664490.038028</v>
      </c>
      <c r="M258" s="4">
        <f t="shared" si="46"/>
        <v>3625062893196.181</v>
      </c>
      <c r="N258" s="7">
        <f t="shared" si="55"/>
        <v>60.41771488660302</v>
      </c>
      <c r="O258" s="7">
        <f t="shared" si="47"/>
        <v>879.7149101685854</v>
      </c>
    </row>
    <row r="259" spans="2:15" ht="12.75">
      <c r="B259" s="8">
        <f t="shared" si="56"/>
        <v>6661.250000000017</v>
      </c>
      <c r="C259">
        <f t="shared" si="50"/>
        <v>219.00000000000057</v>
      </c>
      <c r="D259" s="7">
        <f t="shared" si="51"/>
        <v>18.250000000000046</v>
      </c>
      <c r="E259" s="7">
        <f t="shared" si="43"/>
        <v>879.7149101685854</v>
      </c>
      <c r="F259" s="8">
        <f t="shared" si="52"/>
        <v>764.9694871031178</v>
      </c>
      <c r="G259" s="8">
        <f t="shared" si="48"/>
        <v>537.7314399407048</v>
      </c>
      <c r="H259" s="8">
        <f t="shared" si="49"/>
        <v>500</v>
      </c>
      <c r="I259" s="4">
        <f t="shared" si="53"/>
        <v>37002901.8372629</v>
      </c>
      <c r="J259" s="7">
        <f t="shared" si="44"/>
        <v>6.508880232397398</v>
      </c>
      <c r="K259" s="8">
        <f t="shared" si="54"/>
        <v>7</v>
      </c>
      <c r="L259" s="4">
        <f t="shared" si="45"/>
        <v>7325776796.092848</v>
      </c>
      <c r="M259" s="4">
        <f t="shared" si="46"/>
        <v>3632388669992.274</v>
      </c>
      <c r="N259" s="7">
        <f t="shared" si="55"/>
        <v>60.539811166537895</v>
      </c>
      <c r="O259" s="7">
        <f t="shared" si="47"/>
        <v>877.0196324631501</v>
      </c>
    </row>
    <row r="260" spans="2:15" ht="12.75">
      <c r="B260" s="8">
        <f t="shared" si="56"/>
        <v>6691.666666666684</v>
      </c>
      <c r="C260">
        <f t="shared" si="50"/>
        <v>220.00000000000057</v>
      </c>
      <c r="D260" s="7">
        <f t="shared" si="51"/>
        <v>18.333333333333382</v>
      </c>
      <c r="E260" s="7">
        <f t="shared" si="43"/>
        <v>877.0196324631501</v>
      </c>
      <c r="F260" s="8">
        <f t="shared" si="52"/>
        <v>762.625767359261</v>
      </c>
      <c r="G260" s="8">
        <f t="shared" si="48"/>
        <v>537.0371994635398</v>
      </c>
      <c r="H260" s="8">
        <f t="shared" si="49"/>
        <v>500</v>
      </c>
      <c r="I260" s="4">
        <f t="shared" si="53"/>
        <v>36648638.42908248</v>
      </c>
      <c r="J260" s="7">
        <f t="shared" si="44"/>
        <v>6.508880232397398</v>
      </c>
      <c r="K260" s="8">
        <f t="shared" si="54"/>
        <v>7</v>
      </c>
      <c r="L260" s="4">
        <f t="shared" si="45"/>
        <v>7255640279.049761</v>
      </c>
      <c r="M260" s="4">
        <f t="shared" si="46"/>
        <v>3639644310271.3237</v>
      </c>
      <c r="N260" s="7">
        <f t="shared" si="55"/>
        <v>60.66073850452206</v>
      </c>
      <c r="O260" s="7">
        <f t="shared" si="47"/>
        <v>874.3500489975447</v>
      </c>
    </row>
    <row r="261" spans="2:15" ht="12.75">
      <c r="B261" s="8">
        <f t="shared" si="56"/>
        <v>6722.083333333351</v>
      </c>
      <c r="C261">
        <f t="shared" si="50"/>
        <v>221.00000000000057</v>
      </c>
      <c r="D261" s="7">
        <f t="shared" si="51"/>
        <v>18.416666666666714</v>
      </c>
      <c r="E261" s="7">
        <f t="shared" si="43"/>
        <v>874.3500489975447</v>
      </c>
      <c r="F261" s="8">
        <f t="shared" si="52"/>
        <v>760.3043904326477</v>
      </c>
      <c r="G261" s="8">
        <f t="shared" si="48"/>
        <v>536.3560084706082</v>
      </c>
      <c r="H261" s="8">
        <f t="shared" si="49"/>
        <v>500</v>
      </c>
      <c r="I261" s="4">
        <f t="shared" si="53"/>
        <v>36298124.7860796</v>
      </c>
      <c r="J261" s="7">
        <f t="shared" si="44"/>
        <v>6.508880232397398</v>
      </c>
      <c r="K261" s="8">
        <f t="shared" si="54"/>
        <v>7</v>
      </c>
      <c r="L261" s="4">
        <f t="shared" si="45"/>
        <v>7186246134.668396</v>
      </c>
      <c r="M261" s="4">
        <f t="shared" si="46"/>
        <v>3646830556405.992</v>
      </c>
      <c r="N261" s="7">
        <f t="shared" si="55"/>
        <v>60.7805092734332</v>
      </c>
      <c r="O261" s="7">
        <f t="shared" si="47"/>
        <v>871.7058897786255</v>
      </c>
    </row>
    <row r="262" spans="2:15" ht="12.75">
      <c r="B262" s="8">
        <f t="shared" si="56"/>
        <v>6752.500000000018</v>
      </c>
      <c r="C262">
        <f t="shared" si="50"/>
        <v>222.0000000000006</v>
      </c>
      <c r="D262" s="7">
        <f t="shared" si="51"/>
        <v>18.50000000000005</v>
      </c>
      <c r="E262" s="7">
        <f t="shared" si="43"/>
        <v>871.7058897786255</v>
      </c>
      <c r="F262" s="8">
        <f t="shared" si="52"/>
        <v>758.0051215466309</v>
      </c>
      <c r="G262" s="8">
        <f t="shared" si="48"/>
        <v>535.6876219727422</v>
      </c>
      <c r="H262" s="8">
        <f t="shared" si="49"/>
        <v>500</v>
      </c>
      <c r="I262" s="4">
        <f t="shared" si="53"/>
        <v>35951316.99451388</v>
      </c>
      <c r="J262" s="7">
        <f t="shared" si="44"/>
        <v>6.508880232397398</v>
      </c>
      <c r="K262" s="8">
        <f t="shared" si="54"/>
        <v>7</v>
      </c>
      <c r="L262" s="4">
        <f t="shared" si="45"/>
        <v>7117585668.974921</v>
      </c>
      <c r="M262" s="4">
        <f t="shared" si="46"/>
        <v>3653948142074.9673</v>
      </c>
      <c r="N262" s="7">
        <f t="shared" si="55"/>
        <v>60.89913570124945</v>
      </c>
      <c r="O262" s="7">
        <f t="shared" si="47"/>
        <v>869.0868879383721</v>
      </c>
    </row>
    <row r="263" spans="2:15" ht="12.75">
      <c r="B263" s="8">
        <f t="shared" si="56"/>
        <v>6782.916666666685</v>
      </c>
      <c r="C263">
        <f t="shared" si="50"/>
        <v>223.0000000000006</v>
      </c>
      <c r="D263" s="7">
        <f t="shared" si="51"/>
        <v>18.583333333333382</v>
      </c>
      <c r="E263" s="7">
        <f t="shared" si="43"/>
        <v>869.0868879383721</v>
      </c>
      <c r="F263" s="8">
        <f t="shared" si="52"/>
        <v>755.7277286420627</v>
      </c>
      <c r="G263" s="8">
        <f t="shared" si="48"/>
        <v>535.0317993477785</v>
      </c>
      <c r="H263" s="8">
        <f t="shared" si="49"/>
        <v>500</v>
      </c>
      <c r="I263" s="4">
        <f t="shared" si="53"/>
        <v>35608171.690646216</v>
      </c>
      <c r="J263" s="7">
        <f t="shared" si="44"/>
        <v>6.508880232397398</v>
      </c>
      <c r="K263" s="8">
        <f t="shared" si="54"/>
        <v>7</v>
      </c>
      <c r="L263" s="4">
        <f t="shared" si="45"/>
        <v>7049650296.883902</v>
      </c>
      <c r="M263" s="4">
        <f t="shared" si="46"/>
        <v>3660997792371.851</v>
      </c>
      <c r="N263" s="7">
        <f t="shared" si="55"/>
        <v>61.01662987286418</v>
      </c>
      <c r="O263" s="7">
        <f t="shared" si="47"/>
        <v>866.4927796954905</v>
      </c>
    </row>
    <row r="264" spans="2:15" ht="12.75">
      <c r="B264" s="8">
        <f t="shared" si="56"/>
        <v>6813.333333333352</v>
      </c>
      <c r="C264">
        <f t="shared" si="50"/>
        <v>224.0000000000006</v>
      </c>
      <c r="D264" s="7">
        <f t="shared" si="51"/>
        <v>18.666666666666718</v>
      </c>
      <c r="E264" s="7">
        <f t="shared" si="43"/>
        <v>866.4927796954905</v>
      </c>
      <c r="F264" s="8">
        <f t="shared" si="52"/>
        <v>753.4719823439049</v>
      </c>
      <c r="G264" s="8">
        <f t="shared" si="48"/>
        <v>534.3883042754663</v>
      </c>
      <c r="H264" s="8">
        <f t="shared" si="49"/>
        <v>500</v>
      </c>
      <c r="I264" s="4">
        <f t="shared" si="53"/>
        <v>35268646.053855665</v>
      </c>
      <c r="J264" s="7">
        <f t="shared" si="44"/>
        <v>6.508880232397398</v>
      </c>
      <c r="K264" s="8">
        <f t="shared" si="54"/>
        <v>7</v>
      </c>
      <c r="L264" s="4">
        <f t="shared" si="45"/>
        <v>6982431540.835583</v>
      </c>
      <c r="M264" s="4">
        <f t="shared" si="46"/>
        <v>3667980223912.6865</v>
      </c>
      <c r="N264" s="7">
        <f t="shared" si="55"/>
        <v>61.13300373187811</v>
      </c>
      <c r="O264" s="7">
        <f t="shared" si="47"/>
        <v>863.9233043174729</v>
      </c>
    </row>
    <row r="265" spans="2:15" ht="12.75">
      <c r="B265" s="8">
        <f t="shared" si="56"/>
        <v>6843.750000000019</v>
      </c>
      <c r="C265">
        <f t="shared" si="50"/>
        <v>225.00000000000063</v>
      </c>
      <c r="D265" s="7">
        <f t="shared" si="51"/>
        <v>18.750000000000053</v>
      </c>
      <c r="E265" s="7">
        <f t="shared" si="43"/>
        <v>863.9233043174729</v>
      </c>
      <c r="F265" s="8">
        <f t="shared" si="52"/>
        <v>751.2376559282374</v>
      </c>
      <c r="G265" s="8">
        <f t="shared" si="48"/>
        <v>533.7569046728049</v>
      </c>
      <c r="H265" s="8">
        <f t="shared" si="49"/>
        <v>500</v>
      </c>
      <c r="I265" s="4">
        <f t="shared" si="53"/>
        <v>34932697.799832374</v>
      </c>
      <c r="J265" s="7">
        <f t="shared" si="44"/>
        <v>6.508880232397398</v>
      </c>
      <c r="K265" s="8">
        <f t="shared" si="54"/>
        <v>7</v>
      </c>
      <c r="L265" s="4">
        <f t="shared" si="45"/>
        <v>6915921029.448247</v>
      </c>
      <c r="M265" s="4">
        <f t="shared" si="46"/>
        <v>3674896144942.135</v>
      </c>
      <c r="N265" s="7">
        <f t="shared" si="55"/>
        <v>61.248269082368914</v>
      </c>
      <c r="O265" s="7">
        <f t="shared" si="47"/>
        <v>861.3782040831557</v>
      </c>
    </row>
    <row r="266" spans="2:15" ht="12.75">
      <c r="B266" s="8">
        <f t="shared" si="56"/>
        <v>6874.166666666686</v>
      </c>
      <c r="C266">
        <f t="shared" si="50"/>
        <v>226.00000000000063</v>
      </c>
      <c r="D266" s="7">
        <f t="shared" si="51"/>
        <v>18.833333333333385</v>
      </c>
      <c r="E266" s="7">
        <f t="shared" si="43"/>
        <v>861.3782040831557</v>
      </c>
      <c r="F266" s="8">
        <f t="shared" si="52"/>
        <v>749.0245252897006</v>
      </c>
      <c r="G266" s="8">
        <f t="shared" si="48"/>
        <v>533.1373726298417</v>
      </c>
      <c r="H266" s="8">
        <f t="shared" si="49"/>
        <v>500</v>
      </c>
      <c r="I266" s="4">
        <f t="shared" si="53"/>
        <v>34600285.17385132</v>
      </c>
      <c r="J266" s="7">
        <f t="shared" si="44"/>
        <v>6.508880232397398</v>
      </c>
      <c r="K266" s="8">
        <f t="shared" si="54"/>
        <v>7</v>
      </c>
      <c r="L266" s="4">
        <f t="shared" si="45"/>
        <v>6850110496.186556</v>
      </c>
      <c r="M266" s="4">
        <f t="shared" si="46"/>
        <v>3681746255438.3213</v>
      </c>
      <c r="N266" s="7">
        <f t="shared" si="55"/>
        <v>61.362437590638685</v>
      </c>
      <c r="O266" s="7">
        <f t="shared" si="47"/>
        <v>858.8572242456634</v>
      </c>
    </row>
    <row r="267" spans="2:15" ht="12.75">
      <c r="B267" s="8">
        <f t="shared" si="56"/>
        <v>6904.583333333353</v>
      </c>
      <c r="C267">
        <f t="shared" si="50"/>
        <v>227.00000000000063</v>
      </c>
      <c r="D267" s="7">
        <f t="shared" si="51"/>
        <v>18.916666666666718</v>
      </c>
      <c r="E267" s="7">
        <f t="shared" si="43"/>
        <v>858.8572242456634</v>
      </c>
      <c r="F267" s="8">
        <f t="shared" si="52"/>
        <v>746.8323689092725</v>
      </c>
      <c r="G267" s="8">
        <f t="shared" si="48"/>
        <v>532.5294843459216</v>
      </c>
      <c r="H267" s="8">
        <f t="shared" si="49"/>
        <v>500</v>
      </c>
      <c r="I267" s="4">
        <f t="shared" si="53"/>
        <v>34271366.94411283</v>
      </c>
      <c r="J267" s="7">
        <f t="shared" si="44"/>
        <v>6.508880232397398</v>
      </c>
      <c r="K267" s="8">
        <f t="shared" si="54"/>
        <v>7</v>
      </c>
      <c r="L267" s="4">
        <f t="shared" si="45"/>
        <v>6784991778.043115</v>
      </c>
      <c r="M267" s="4">
        <f t="shared" si="46"/>
        <v>3688531247216.3643</v>
      </c>
      <c r="N267" s="7">
        <f t="shared" si="55"/>
        <v>61.475520786939406</v>
      </c>
      <c r="O267" s="7">
        <f t="shared" si="47"/>
        <v>856.3601129958643</v>
      </c>
    </row>
    <row r="268" spans="2:15" ht="12.75">
      <c r="B268" s="8">
        <f t="shared" si="56"/>
        <v>6935.00000000002</v>
      </c>
      <c r="C268">
        <f t="shared" si="50"/>
        <v>228.00000000000065</v>
      </c>
      <c r="D268" s="7">
        <f t="shared" si="51"/>
        <v>19.000000000000053</v>
      </c>
      <c r="E268" s="7">
        <f t="shared" si="43"/>
        <v>856.3601129958643</v>
      </c>
      <c r="F268" s="8">
        <f t="shared" si="52"/>
        <v>744.6609678224908</v>
      </c>
      <c r="G268" s="8">
        <f t="shared" si="48"/>
        <v>531.9330200664384</v>
      </c>
      <c r="H268" s="8">
        <f t="shared" si="49"/>
        <v>500</v>
      </c>
      <c r="I268" s="4">
        <f t="shared" si="53"/>
        <v>33945902.39516584</v>
      </c>
      <c r="J268" s="7">
        <f t="shared" si="44"/>
        <v>6.508880232397398</v>
      </c>
      <c r="K268" s="8">
        <f t="shared" si="54"/>
        <v>7</v>
      </c>
      <c r="L268" s="4">
        <f t="shared" si="45"/>
        <v>6720556814.236421</v>
      </c>
      <c r="M268" s="4">
        <f t="shared" si="46"/>
        <v>3695251804030.6006</v>
      </c>
      <c r="N268" s="7">
        <f t="shared" si="55"/>
        <v>61.58753006717668</v>
      </c>
      <c r="O268" s="7">
        <f t="shared" si="47"/>
        <v>853.8866214262479</v>
      </c>
    </row>
    <row r="269" spans="2:15" ht="12.75">
      <c r="B269" s="8">
        <f t="shared" si="56"/>
        <v>6965.416666666687</v>
      </c>
      <c r="C269">
        <f t="shared" si="50"/>
        <v>229.00000000000065</v>
      </c>
      <c r="D269" s="7">
        <f t="shared" si="51"/>
        <v>19.08333333333339</v>
      </c>
      <c r="E269" s="7">
        <f t="shared" si="43"/>
        <v>853.8866214262479</v>
      </c>
      <c r="F269" s="8">
        <f t="shared" si="52"/>
        <v>742.5101055880417</v>
      </c>
      <c r="G269" s="8">
        <f t="shared" si="48"/>
        <v>531.3477640200839</v>
      </c>
      <c r="H269" s="8">
        <f t="shared" si="49"/>
        <v>500</v>
      </c>
      <c r="I269" s="4">
        <f t="shared" si="53"/>
        <v>33623851.32140276</v>
      </c>
      <c r="J269" s="7">
        <f t="shared" si="44"/>
        <v>6.508880232397398</v>
      </c>
      <c r="K269" s="8">
        <f t="shared" si="54"/>
        <v>7</v>
      </c>
      <c r="L269" s="4">
        <f t="shared" si="45"/>
        <v>6656797644.922988</v>
      </c>
      <c r="M269" s="4">
        <f t="shared" si="46"/>
        <v>3701908601675.5234</v>
      </c>
      <c r="N269" s="7">
        <f t="shared" si="55"/>
        <v>61.69847669459205</v>
      </c>
      <c r="O269" s="7">
        <f t="shared" si="47"/>
        <v>851.4365034952142</v>
      </c>
    </row>
    <row r="270" spans="2:15" ht="12.75">
      <c r="B270" s="8">
        <f t="shared" si="56"/>
        <v>6995.833333333354</v>
      </c>
      <c r="C270">
        <f t="shared" si="50"/>
        <v>230.00000000000068</v>
      </c>
      <c r="D270" s="7">
        <f t="shared" si="51"/>
        <v>19.166666666666725</v>
      </c>
      <c r="E270" s="7">
        <f t="shared" si="43"/>
        <v>851.4365034952142</v>
      </c>
      <c r="F270" s="8">
        <f t="shared" si="52"/>
        <v>740.379568256708</v>
      </c>
      <c r="G270" s="8">
        <f t="shared" si="48"/>
        <v>530.7735043566084</v>
      </c>
      <c r="H270" s="8">
        <f t="shared" si="49"/>
        <v>500</v>
      </c>
      <c r="I270" s="4">
        <f t="shared" si="53"/>
        <v>33305174.02062434</v>
      </c>
      <c r="J270" s="7">
        <f t="shared" si="44"/>
        <v>6.508880232397398</v>
      </c>
      <c r="K270" s="8">
        <f t="shared" si="54"/>
        <v>7</v>
      </c>
      <c r="L270" s="4">
        <f t="shared" si="45"/>
        <v>6593706409.923329</v>
      </c>
      <c r="M270" s="4">
        <f t="shared" si="46"/>
        <v>3708502308085.447</v>
      </c>
      <c r="N270" s="7">
        <f t="shared" si="55"/>
        <v>61.80837180142411</v>
      </c>
      <c r="O270" s="7">
        <f t="shared" si="47"/>
        <v>849.0095159918551</v>
      </c>
    </row>
    <row r="271" spans="2:15" ht="12.75">
      <c r="B271" s="8">
        <f t="shared" si="56"/>
        <v>7026.250000000021</v>
      </c>
      <c r="C271">
        <f t="shared" si="50"/>
        <v>231.00000000000068</v>
      </c>
      <c r="D271" s="7">
        <f t="shared" si="51"/>
        <v>19.250000000000057</v>
      </c>
      <c r="E271" s="7">
        <f t="shared" si="43"/>
        <v>849.0095159918551</v>
      </c>
      <c r="F271" s="8">
        <f t="shared" si="52"/>
        <v>738.2691443407437</v>
      </c>
      <c r="G271" s="8">
        <f t="shared" si="48"/>
        <v>530.210033085128</v>
      </c>
      <c r="H271" s="8">
        <f t="shared" si="49"/>
        <v>500</v>
      </c>
      <c r="I271" s="4">
        <f t="shared" si="53"/>
        <v>32989831.287685156</v>
      </c>
      <c r="J271" s="7">
        <f t="shared" si="44"/>
        <v>6.508880232397398</v>
      </c>
      <c r="K271" s="8">
        <f t="shared" si="54"/>
        <v>7</v>
      </c>
      <c r="L271" s="4">
        <f t="shared" si="45"/>
        <v>6531275347.463898</v>
      </c>
      <c r="M271" s="4">
        <f t="shared" si="46"/>
        <v>3715033583432.9106</v>
      </c>
      <c r="N271" s="7">
        <f t="shared" si="55"/>
        <v>61.91722639054851</v>
      </c>
      <c r="O271" s="7">
        <f t="shared" si="47"/>
        <v>846.6054185011131</v>
      </c>
    </row>
    <row r="272" spans="2:15" ht="12.75">
      <c r="B272" s="8">
        <f t="shared" si="56"/>
        <v>7056.666666666688</v>
      </c>
      <c r="C272">
        <f t="shared" si="50"/>
        <v>232.00000000000068</v>
      </c>
      <c r="D272" s="7">
        <f t="shared" si="51"/>
        <v>19.33333333333339</v>
      </c>
      <c r="E272" s="7">
        <f t="shared" si="43"/>
        <v>846.6054185011131</v>
      </c>
      <c r="F272" s="8">
        <f t="shared" si="52"/>
        <v>736.1786247835767</v>
      </c>
      <c r="G272" s="8">
        <f t="shared" si="48"/>
        <v>529.6571460129682</v>
      </c>
      <c r="H272" s="8">
        <f t="shared" si="49"/>
        <v>500</v>
      </c>
      <c r="I272" s="4">
        <f t="shared" si="53"/>
        <v>32677784.408204444</v>
      </c>
      <c r="J272" s="7">
        <f t="shared" si="44"/>
        <v>6.508880232397398</v>
      </c>
      <c r="K272" s="8">
        <f t="shared" si="54"/>
        <v>7</v>
      </c>
      <c r="L272" s="4">
        <f t="shared" si="45"/>
        <v>6469496792.931968</v>
      </c>
      <c r="M272" s="4">
        <f t="shared" si="46"/>
        <v>3721503080225.843</v>
      </c>
      <c r="N272" s="7">
        <f t="shared" si="55"/>
        <v>62.02505133709738</v>
      </c>
      <c r="O272" s="7">
        <f t="shared" si="47"/>
        <v>844.2239733693962</v>
      </c>
    </row>
    <row r="273" spans="2:15" ht="12.75">
      <c r="B273" s="8">
        <f t="shared" si="56"/>
        <v>7087.083333333355</v>
      </c>
      <c r="C273">
        <f t="shared" si="50"/>
        <v>233.0000000000007</v>
      </c>
      <c r="D273" s="7">
        <f t="shared" si="51"/>
        <v>19.416666666666725</v>
      </c>
      <c r="E273" s="7">
        <f t="shared" si="43"/>
        <v>844.2239733693962</v>
      </c>
      <c r="F273" s="8">
        <f t="shared" si="52"/>
        <v>734.1078029299098</v>
      </c>
      <c r="G273" s="8">
        <f t="shared" si="48"/>
        <v>529.1146426850721</v>
      </c>
      <c r="H273" s="8">
        <f t="shared" si="49"/>
        <v>500</v>
      </c>
      <c r="I273" s="4">
        <f t="shared" si="53"/>
        <v>32368995.15235347</v>
      </c>
      <c r="J273" s="7">
        <f t="shared" si="44"/>
        <v>6.508880232397398</v>
      </c>
      <c r="K273" s="8">
        <f t="shared" si="54"/>
        <v>7</v>
      </c>
      <c r="L273" s="4">
        <f t="shared" si="45"/>
        <v>6408363177.645671</v>
      </c>
      <c r="M273" s="4">
        <f t="shared" si="46"/>
        <v>3727911443403.4883</v>
      </c>
      <c r="N273" s="7">
        <f t="shared" si="55"/>
        <v>62.131857390058144</v>
      </c>
      <c r="O273" s="7">
        <f t="shared" si="47"/>
        <v>841.864945670618</v>
      </c>
    </row>
    <row r="274" spans="2:15" ht="12.75">
      <c r="B274" s="8">
        <f t="shared" si="56"/>
        <v>7117.500000000022</v>
      </c>
      <c r="C274">
        <f t="shared" si="50"/>
        <v>234.0000000000007</v>
      </c>
      <c r="D274" s="7">
        <f t="shared" si="51"/>
        <v>19.50000000000006</v>
      </c>
      <c r="E274" s="7">
        <f t="shared" si="43"/>
        <v>841.864945670618</v>
      </c>
      <c r="F274" s="8">
        <f t="shared" si="52"/>
        <v>732.0564744961896</v>
      </c>
      <c r="G274" s="8">
        <f t="shared" si="48"/>
        <v>528.5823263239843</v>
      </c>
      <c r="H274" s="8">
        <f t="shared" si="49"/>
        <v>500</v>
      </c>
      <c r="I274" s="4">
        <f t="shared" si="53"/>
        <v>32063425.76871441</v>
      </c>
      <c r="J274" s="7">
        <f t="shared" si="44"/>
        <v>6.508880232397398</v>
      </c>
      <c r="K274" s="8">
        <f t="shared" si="54"/>
        <v>7</v>
      </c>
      <c r="L274" s="4">
        <f t="shared" si="45"/>
        <v>6347867027.638184</v>
      </c>
      <c r="M274" s="4">
        <f t="shared" si="46"/>
        <v>3734259310431.1265</v>
      </c>
      <c r="N274" s="7">
        <f t="shared" si="55"/>
        <v>62.237655173852104</v>
      </c>
      <c r="O274" s="7">
        <f t="shared" si="47"/>
        <v>839.5281031726322</v>
      </c>
    </row>
    <row r="275" spans="2:15" ht="12.75">
      <c r="B275" s="8">
        <f t="shared" si="56"/>
        <v>7147.916666666689</v>
      </c>
      <c r="C275">
        <f t="shared" si="50"/>
        <v>235.0000000000007</v>
      </c>
      <c r="D275" s="7">
        <f t="shared" si="51"/>
        <v>19.583333333333393</v>
      </c>
      <c r="E275" s="7">
        <f t="shared" si="43"/>
        <v>839.5281031726322</v>
      </c>
      <c r="F275" s="8">
        <f t="shared" si="52"/>
        <v>730.0244375414194</v>
      </c>
      <c r="G275" s="8">
        <f t="shared" si="48"/>
        <v>528.0600037704118</v>
      </c>
      <c r="H275" s="8">
        <f t="shared" si="49"/>
        <v>500</v>
      </c>
      <c r="I275" s="4">
        <f t="shared" si="53"/>
        <v>31761038.97820731</v>
      </c>
      <c r="J275" s="7">
        <f t="shared" si="44"/>
        <v>6.508880232397398</v>
      </c>
      <c r="K275" s="8">
        <f t="shared" si="54"/>
        <v>7</v>
      </c>
      <c r="L275" s="4">
        <f t="shared" si="45"/>
        <v>6288000962.455395</v>
      </c>
      <c r="M275" s="4">
        <f t="shared" si="46"/>
        <v>3740547311393.582</v>
      </c>
      <c r="N275" s="7">
        <f t="shared" si="55"/>
        <v>62.34245518989303</v>
      </c>
      <c r="O275" s="7">
        <f t="shared" si="47"/>
        <v>837.2132163040986</v>
      </c>
    </row>
    <row r="276" spans="2:15" ht="12.75">
      <c r="B276" s="8">
        <f t="shared" si="56"/>
        <v>7178.333333333356</v>
      </c>
      <c r="C276">
        <f t="shared" si="50"/>
        <v>236.00000000000074</v>
      </c>
      <c r="D276" s="7">
        <f t="shared" si="51"/>
        <v>19.66666666666673</v>
      </c>
      <c r="E276" s="7">
        <f t="shared" si="43"/>
        <v>837.2132163040986</v>
      </c>
      <c r="F276" s="8">
        <f t="shared" si="52"/>
        <v>728.0114924383467</v>
      </c>
      <c r="G276" s="8">
        <f t="shared" si="48"/>
        <v>527.5474854243826</v>
      </c>
      <c r="H276" s="8">
        <f t="shared" si="49"/>
        <v>500</v>
      </c>
      <c r="I276" s="4">
        <f t="shared" si="53"/>
        <v>31461797.96808998</v>
      </c>
      <c r="J276" s="7">
        <f t="shared" si="44"/>
        <v>6.508880232397398</v>
      </c>
      <c r="K276" s="8">
        <f t="shared" si="54"/>
        <v>7</v>
      </c>
      <c r="L276" s="4">
        <f t="shared" si="45"/>
        <v>6228757693.96802</v>
      </c>
      <c r="M276" s="4">
        <f t="shared" si="46"/>
        <v>3746776069087.5503</v>
      </c>
      <c r="N276" s="7">
        <f t="shared" si="55"/>
        <v>62.44626781812583</v>
      </c>
      <c r="O276" s="7">
        <f t="shared" si="47"/>
        <v>834.9200581217343</v>
      </c>
    </row>
    <row r="277" spans="2:15" ht="12.75">
      <c r="B277" s="8">
        <f t="shared" si="56"/>
        <v>7208.750000000023</v>
      </c>
      <c r="C277">
        <f t="shared" si="50"/>
        <v>237.00000000000074</v>
      </c>
      <c r="D277" s="7">
        <f t="shared" si="51"/>
        <v>19.75000000000006</v>
      </c>
      <c r="E277" s="7">
        <f t="shared" si="43"/>
        <v>834.9200581217343</v>
      </c>
      <c r="F277" s="8">
        <f t="shared" si="52"/>
        <v>726.0174418449864</v>
      </c>
      <c r="G277" s="8">
        <f t="shared" si="48"/>
        <v>527.0445851870055</v>
      </c>
      <c r="H277" s="8">
        <f t="shared" si="49"/>
        <v>500</v>
      </c>
      <c r="I277" s="4">
        <f t="shared" si="53"/>
        <v>31165666.38602443</v>
      </c>
      <c r="J277" s="7">
        <f t="shared" si="44"/>
        <v>6.508880232397398</v>
      </c>
      <c r="K277" s="8">
        <f t="shared" si="54"/>
        <v>7</v>
      </c>
      <c r="L277" s="4">
        <f t="shared" si="45"/>
        <v>6170130025.196879</v>
      </c>
      <c r="M277" s="4">
        <f t="shared" si="46"/>
        <v>3752946199112.747</v>
      </c>
      <c r="N277" s="7">
        <f t="shared" si="55"/>
        <v>62.54910331854578</v>
      </c>
      <c r="O277" s="7">
        <f t="shared" si="47"/>
        <v>832.6484042780203</v>
      </c>
    </row>
    <row r="278" spans="2:15" ht="12.75">
      <c r="B278" s="8">
        <f t="shared" si="56"/>
        <v>7239.16666666669</v>
      </c>
      <c r="C278">
        <f t="shared" si="50"/>
        <v>238.00000000000074</v>
      </c>
      <c r="D278" s="7">
        <f t="shared" si="51"/>
        <v>19.833333333333396</v>
      </c>
      <c r="E278" s="7">
        <f t="shared" si="43"/>
        <v>832.6484042780203</v>
      </c>
      <c r="F278" s="8">
        <f t="shared" si="52"/>
        <v>724.0420906765394</v>
      </c>
      <c r="G278" s="8">
        <f t="shared" si="48"/>
        <v>526.5511204028517</v>
      </c>
      <c r="H278" s="8">
        <f t="shared" si="49"/>
        <v>500</v>
      </c>
      <c r="I278" s="4">
        <f t="shared" si="53"/>
        <v>30872608.334219452</v>
      </c>
      <c r="J278" s="7">
        <f t="shared" si="44"/>
        <v>6.508880232397398</v>
      </c>
      <c r="K278" s="8">
        <f t="shared" si="54"/>
        <v>7</v>
      </c>
      <c r="L278" s="4">
        <f t="shared" si="45"/>
        <v>6112110849.153256</v>
      </c>
      <c r="M278" s="4">
        <f t="shared" si="46"/>
        <v>3759058309961.9004</v>
      </c>
      <c r="N278" s="7">
        <f t="shared" si="55"/>
        <v>62.650971832698346</v>
      </c>
      <c r="O278" s="7">
        <f t="shared" si="47"/>
        <v>830.398032989242</v>
      </c>
    </row>
    <row r="279" spans="2:15" ht="12.75">
      <c r="B279" s="8">
        <f t="shared" si="56"/>
        <v>7269.583333333357</v>
      </c>
      <c r="C279">
        <f t="shared" si="50"/>
        <v>239.00000000000077</v>
      </c>
      <c r="D279" s="7">
        <f t="shared" si="51"/>
        <v>19.916666666666732</v>
      </c>
      <c r="E279" s="7">
        <f t="shared" si="43"/>
        <v>830.398032989242</v>
      </c>
      <c r="F279" s="8">
        <f t="shared" si="52"/>
        <v>722.0852460776018</v>
      </c>
      <c r="G279" s="8">
        <f t="shared" si="48"/>
        <v>526.0669118029418</v>
      </c>
      <c r="H279" s="8">
        <f t="shared" si="49"/>
        <v>500</v>
      </c>
      <c r="I279" s="4">
        <f t="shared" si="53"/>
        <v>30582588.363633323</v>
      </c>
      <c r="J279" s="7">
        <f t="shared" si="44"/>
        <v>6.508880232397398</v>
      </c>
      <c r="K279" s="8">
        <f t="shared" si="54"/>
        <v>7</v>
      </c>
      <c r="L279" s="4">
        <f t="shared" si="45"/>
        <v>6054693147.691155</v>
      </c>
      <c r="M279" s="4">
        <f t="shared" si="46"/>
        <v>3765113003109.5913</v>
      </c>
      <c r="N279" s="7">
        <f t="shared" si="55"/>
        <v>62.75188338515986</v>
      </c>
      <c r="O279" s="7">
        <f t="shared" si="47"/>
        <v>828.1687250039782</v>
      </c>
    </row>
    <row r="280" spans="2:15" ht="12.75">
      <c r="B280" s="8">
        <f t="shared" si="56"/>
        <v>7300.000000000024</v>
      </c>
      <c r="C280">
        <f t="shared" si="50"/>
        <v>240.00000000000077</v>
      </c>
      <c r="D280" s="7">
        <f t="shared" si="51"/>
        <v>20.000000000000064</v>
      </c>
      <c r="E280" s="7">
        <f t="shared" si="43"/>
        <v>828.1687250039782</v>
      </c>
      <c r="F280" s="8">
        <f t="shared" si="52"/>
        <v>720.1467173947638</v>
      </c>
      <c r="G280" s="8">
        <f t="shared" si="48"/>
        <v>525.5917834483769</v>
      </c>
      <c r="H280" s="8">
        <f t="shared" si="49"/>
        <v>500</v>
      </c>
      <c r="I280" s="4">
        <f t="shared" si="53"/>
        <v>30295571.468251023</v>
      </c>
      <c r="J280" s="7">
        <f t="shared" si="44"/>
        <v>6.508880232397398</v>
      </c>
      <c r="K280" s="8">
        <f t="shared" si="54"/>
        <v>7</v>
      </c>
      <c r="L280" s="4">
        <f t="shared" si="45"/>
        <v>5997869990.374318</v>
      </c>
      <c r="M280" s="4">
        <f t="shared" si="46"/>
        <v>3771110873099.966</v>
      </c>
      <c r="N280" s="7">
        <f t="shared" si="55"/>
        <v>62.85184788499944</v>
      </c>
      <c r="O280" s="7">
        <f t="shared" si="47"/>
        <v>825.9602635719226</v>
      </c>
    </row>
    <row r="281" spans="2:15" ht="12.75">
      <c r="B281" s="8">
        <f t="shared" si="56"/>
        <v>7330.416666666691</v>
      </c>
      <c r="C281">
        <f t="shared" si="50"/>
        <v>241.00000000000077</v>
      </c>
      <c r="D281" s="7">
        <f t="shared" si="51"/>
        <v>20.083333333333396</v>
      </c>
      <c r="E281" s="7">
        <f t="shared" si="43"/>
        <v>825.9602635719226</v>
      </c>
      <c r="F281" s="8">
        <f t="shared" si="52"/>
        <v>718.226316149498</v>
      </c>
      <c r="G281" s="8">
        <f t="shared" si="48"/>
        <v>525.1255626745856</v>
      </c>
      <c r="H281" s="8">
        <f t="shared" si="49"/>
        <v>500</v>
      </c>
      <c r="I281" s="4">
        <f t="shared" si="53"/>
        <v>30011523.079422303</v>
      </c>
      <c r="J281" s="7">
        <f t="shared" si="44"/>
        <v>6.508880232397398</v>
      </c>
      <c r="K281" s="8">
        <f t="shared" si="54"/>
        <v>7</v>
      </c>
      <c r="L281" s="4">
        <f t="shared" si="45"/>
        <v>5941634533.355283</v>
      </c>
      <c r="M281" s="4">
        <f t="shared" si="46"/>
        <v>3777052507633.3213</v>
      </c>
      <c r="N281" s="7">
        <f t="shared" si="55"/>
        <v>62.95087512722202</v>
      </c>
      <c r="O281" s="7">
        <f t="shared" si="47"/>
        <v>823.7724344131917</v>
      </c>
    </row>
    <row r="282" spans="2:15" ht="12.75">
      <c r="B282" s="8">
        <f t="shared" si="56"/>
        <v>7360.833333333358</v>
      </c>
      <c r="C282">
        <f t="shared" si="50"/>
        <v>242.0000000000008</v>
      </c>
      <c r="D282" s="7">
        <f t="shared" si="51"/>
        <v>20.166666666666732</v>
      </c>
      <c r="E282" s="7">
        <f t="shared" si="43"/>
        <v>823.7724344131917</v>
      </c>
      <c r="F282" s="8">
        <f t="shared" si="52"/>
        <v>716.3238560114711</v>
      </c>
      <c r="G282" s="8">
        <f t="shared" si="48"/>
        <v>524.6680800362394</v>
      </c>
      <c r="H282" s="8">
        <f t="shared" si="49"/>
        <v>500</v>
      </c>
      <c r="I282" s="4">
        <f t="shared" si="53"/>
        <v>29730409.060278628</v>
      </c>
      <c r="J282" s="7">
        <f t="shared" si="44"/>
        <v>6.508880232397398</v>
      </c>
      <c r="K282" s="8">
        <f t="shared" si="54"/>
        <v>7</v>
      </c>
      <c r="L282" s="4">
        <f t="shared" si="45"/>
        <v>5885980018.270056</v>
      </c>
      <c r="M282" s="4">
        <f t="shared" si="46"/>
        <v>3782938487651.5913</v>
      </c>
      <c r="N282" s="7">
        <f t="shared" si="55"/>
        <v>63.04897479419319</v>
      </c>
      <c r="O282" s="7">
        <f t="shared" si="47"/>
        <v>821.6050256878775</v>
      </c>
    </row>
    <row r="283" spans="2:15" ht="12.75">
      <c r="B283" s="8">
        <f t="shared" si="56"/>
        <v>7391.250000000025</v>
      </c>
      <c r="C283">
        <f t="shared" si="50"/>
        <v>243.0000000000008</v>
      </c>
      <c r="D283" s="7">
        <f t="shared" si="51"/>
        <v>20.250000000000068</v>
      </c>
      <c r="E283" s="7">
        <f t="shared" si="43"/>
        <v>821.6050256878775</v>
      </c>
      <c r="F283" s="8">
        <f t="shared" si="52"/>
        <v>714.4391527720675</v>
      </c>
      <c r="G283" s="8">
        <f t="shared" si="48"/>
        <v>524.21916925278</v>
      </c>
      <c r="H283" s="8">
        <f t="shared" si="49"/>
        <v>500</v>
      </c>
      <c r="I283" s="4">
        <f t="shared" si="53"/>
        <v>29452195.700199336</v>
      </c>
      <c r="J283" s="7">
        <f t="shared" si="44"/>
        <v>6.508880232397398</v>
      </c>
      <c r="K283" s="8">
        <f t="shared" si="54"/>
        <v>7</v>
      </c>
      <c r="L283" s="4">
        <f t="shared" si="45"/>
        <v>5830899771.142532</v>
      </c>
      <c r="M283" s="4">
        <f t="shared" si="46"/>
        <v>3788769387422.734</v>
      </c>
      <c r="N283" s="7">
        <f t="shared" si="55"/>
        <v>63.146156457045564</v>
      </c>
      <c r="O283" s="7">
        <f t="shared" si="47"/>
        <v>819.457827966108</v>
      </c>
    </row>
    <row r="284" spans="2:15" ht="12.75">
      <c r="B284" s="8">
        <f t="shared" si="56"/>
        <v>7421.6666666666915</v>
      </c>
      <c r="C284">
        <f t="shared" si="50"/>
        <v>244.0000000000008</v>
      </c>
      <c r="D284" s="7">
        <f t="shared" si="51"/>
        <v>20.3333333333334</v>
      </c>
      <c r="E284" s="7">
        <f t="shared" si="43"/>
        <v>819.457827966108</v>
      </c>
      <c r="F284" s="8">
        <f t="shared" si="52"/>
        <v>712.5720243183548</v>
      </c>
      <c r="G284" s="8">
        <f t="shared" si="48"/>
        <v>523.7786671546276</v>
      </c>
      <c r="H284" s="8">
        <f t="shared" si="49"/>
        <v>500</v>
      </c>
      <c r="I284" s="4">
        <f t="shared" si="53"/>
        <v>29176849.70935999</v>
      </c>
      <c r="J284" s="7">
        <f t="shared" si="44"/>
        <v>6.508880232397398</v>
      </c>
      <c r="K284" s="8">
        <f t="shared" si="54"/>
        <v>7</v>
      </c>
      <c r="L284" s="4">
        <f t="shared" si="45"/>
        <v>5776387201.305191</v>
      </c>
      <c r="M284" s="4">
        <f t="shared" si="46"/>
        <v>3794545774624.039</v>
      </c>
      <c r="N284" s="7">
        <f t="shared" si="55"/>
        <v>63.24242957706731</v>
      </c>
      <c r="O284" s="7">
        <f t="shared" si="47"/>
        <v>817.330634198404</v>
      </c>
    </row>
    <row r="285" spans="2:15" ht="12.75">
      <c r="B285" s="8">
        <f t="shared" si="56"/>
        <v>7452.0833333333585</v>
      </c>
      <c r="C285">
        <f t="shared" si="50"/>
        <v>245.00000000000082</v>
      </c>
      <c r="D285" s="7">
        <f t="shared" si="51"/>
        <v>20.416666666666735</v>
      </c>
      <c r="E285" s="7">
        <f t="shared" si="43"/>
        <v>817.330634198404</v>
      </c>
      <c r="F285" s="8">
        <f t="shared" si="52"/>
        <v>710.7222906073079</v>
      </c>
      <c r="G285" s="8">
        <f t="shared" si="48"/>
        <v>523.346413630026</v>
      </c>
      <c r="H285" s="8">
        <f t="shared" si="49"/>
        <v>500</v>
      </c>
      <c r="I285" s="4">
        <f t="shared" si="53"/>
        <v>28904338.213336032</v>
      </c>
      <c r="J285" s="7">
        <f t="shared" si="44"/>
        <v>6.508880232397398</v>
      </c>
      <c r="K285" s="8">
        <f t="shared" si="54"/>
        <v>7</v>
      </c>
      <c r="L285" s="4">
        <f t="shared" si="45"/>
        <v>5722435800.330729</v>
      </c>
      <c r="M285" s="4">
        <f t="shared" si="46"/>
        <v>3800268210424.3696</v>
      </c>
      <c r="N285" s="7">
        <f t="shared" si="55"/>
        <v>63.337803507072834</v>
      </c>
      <c r="O285" s="7">
        <f t="shared" si="47"/>
        <v>815.2232396864206</v>
      </c>
    </row>
    <row r="286" spans="2:15" ht="12.75">
      <c r="B286" s="8">
        <f t="shared" si="56"/>
        <v>7482.5000000000255</v>
      </c>
      <c r="C286">
        <f t="shared" si="50"/>
        <v>246.00000000000082</v>
      </c>
      <c r="D286" s="7">
        <f t="shared" si="51"/>
        <v>20.500000000000068</v>
      </c>
      <c r="E286" s="7">
        <f t="shared" si="43"/>
        <v>815.2232396864206</v>
      </c>
      <c r="F286" s="8">
        <f t="shared" si="52"/>
        <v>708.8897736403658</v>
      </c>
      <c r="G286" s="8">
        <f t="shared" si="48"/>
        <v>522.9222515725496</v>
      </c>
      <c r="H286" s="8">
        <f t="shared" si="49"/>
        <v>500</v>
      </c>
      <c r="I286" s="4">
        <f t="shared" si="53"/>
        <v>28634628.747773018</v>
      </c>
      <c r="J286" s="7">
        <f t="shared" si="44"/>
        <v>6.508880232397398</v>
      </c>
      <c r="K286" s="8">
        <f t="shared" si="54"/>
        <v>7</v>
      </c>
      <c r="L286" s="4">
        <f t="shared" si="45"/>
        <v>5669039140.976882</v>
      </c>
      <c r="M286" s="4">
        <f t="shared" si="46"/>
        <v>3805937249565.3467</v>
      </c>
      <c r="N286" s="7">
        <f t="shared" si="55"/>
        <v>63.432287492755776</v>
      </c>
      <c r="O286" s="7">
        <f t="shared" si="47"/>
        <v>813.1354420540634</v>
      </c>
    </row>
    <row r="287" spans="2:15" ht="12.75">
      <c r="B287" s="8">
        <f t="shared" si="56"/>
        <v>7512.916666666692</v>
      </c>
      <c r="C287">
        <f t="shared" si="50"/>
        <v>247.00000000000082</v>
      </c>
      <c r="D287" s="7">
        <f t="shared" si="51"/>
        <v>20.583333333333403</v>
      </c>
      <c r="E287" s="7">
        <f t="shared" si="43"/>
        <v>813.1354420540634</v>
      </c>
      <c r="F287" s="8">
        <f t="shared" si="52"/>
        <v>707.0742974383161</v>
      </c>
      <c r="G287" s="8">
        <f t="shared" si="48"/>
        <v>522.5060268292729</v>
      </c>
      <c r="H287" s="8">
        <f t="shared" si="49"/>
        <v>500</v>
      </c>
      <c r="I287" s="4">
        <f t="shared" si="53"/>
        <v>28367689.253121935</v>
      </c>
      <c r="J287" s="7">
        <f t="shared" si="44"/>
        <v>6.508880232397398</v>
      </c>
      <c r="K287" s="8">
        <f t="shared" si="54"/>
        <v>7</v>
      </c>
      <c r="L287" s="4">
        <f t="shared" si="45"/>
        <v>5616190876.144139</v>
      </c>
      <c r="M287" s="4">
        <f t="shared" si="46"/>
        <v>3811553440441.4907</v>
      </c>
      <c r="N287" s="7">
        <f t="shared" si="55"/>
        <v>63.52589067402484</v>
      </c>
      <c r="O287" s="7">
        <f t="shared" si="47"/>
        <v>811.0670412189834</v>
      </c>
    </row>
    <row r="288" spans="2:15" ht="12.75">
      <c r="B288" s="8">
        <f t="shared" si="56"/>
        <v>7543.333333333359</v>
      </c>
      <c r="C288">
        <f t="shared" si="50"/>
        <v>248.00000000000085</v>
      </c>
      <c r="D288" s="7">
        <f t="shared" si="51"/>
        <v>20.66666666666674</v>
      </c>
      <c r="E288" s="7">
        <f t="shared" si="43"/>
        <v>811.0670412189834</v>
      </c>
      <c r="F288" s="8">
        <f t="shared" si="52"/>
        <v>705.2756880165074</v>
      </c>
      <c r="G288" s="8">
        <f t="shared" si="48"/>
        <v>522.0975881496067</v>
      </c>
      <c r="H288" s="8">
        <f t="shared" si="49"/>
        <v>500</v>
      </c>
      <c r="I288" s="4">
        <f t="shared" si="53"/>
        <v>28103488.06944019</v>
      </c>
      <c r="J288" s="7">
        <f t="shared" si="44"/>
        <v>6.508880232397398</v>
      </c>
      <c r="K288" s="8">
        <f t="shared" si="54"/>
        <v>7</v>
      </c>
      <c r="L288" s="4">
        <f t="shared" si="45"/>
        <v>5563884737.846442</v>
      </c>
      <c r="M288" s="4">
        <f t="shared" si="46"/>
        <v>3817117325179.3374</v>
      </c>
      <c r="N288" s="7">
        <f t="shared" si="55"/>
        <v>63.61862208632228</v>
      </c>
      <c r="O288" s="7">
        <f t="shared" si="47"/>
        <v>809.0178393643739</v>
      </c>
    </row>
    <row r="289" spans="2:15" ht="12.75">
      <c r="B289" s="8">
        <f t="shared" si="56"/>
        <v>7573.750000000026</v>
      </c>
      <c r="C289">
        <f t="shared" si="50"/>
        <v>249.00000000000085</v>
      </c>
      <c r="D289" s="7">
        <f t="shared" si="51"/>
        <v>20.75000000000007</v>
      </c>
      <c r="E289" s="7">
        <f t="shared" si="43"/>
        <v>809.0178393643739</v>
      </c>
      <c r="F289" s="8">
        <f t="shared" si="52"/>
        <v>703.4937733603252</v>
      </c>
      <c r="G289" s="8">
        <f t="shared" si="48"/>
        <v>521.6967871347875</v>
      </c>
      <c r="H289" s="8">
        <f t="shared" si="49"/>
        <v>500</v>
      </c>
      <c r="I289" s="4">
        <f t="shared" si="53"/>
        <v>27841993.93124859</v>
      </c>
      <c r="J289" s="7">
        <f t="shared" si="44"/>
        <v>6.508880232397398</v>
      </c>
      <c r="K289" s="8">
        <f t="shared" si="54"/>
        <v>7</v>
      </c>
      <c r="L289" s="4">
        <f t="shared" si="45"/>
        <v>5512114536.192982</v>
      </c>
      <c r="M289" s="4">
        <f t="shared" si="46"/>
        <v>3822629439715.5303</v>
      </c>
      <c r="N289" s="7">
        <f t="shared" si="55"/>
        <v>63.7104906619255</v>
      </c>
      <c r="O289" s="7">
        <f t="shared" si="47"/>
        <v>806.9876409112038</v>
      </c>
    </row>
    <row r="290" spans="2:15" ht="12.75">
      <c r="B290" s="8">
        <f t="shared" si="56"/>
        <v>7604.166666666693</v>
      </c>
      <c r="C290">
        <f t="shared" si="50"/>
        <v>250.00000000000088</v>
      </c>
      <c r="D290" s="7">
        <f t="shared" si="51"/>
        <v>20.833333333333407</v>
      </c>
      <c r="E290" s="7">
        <f t="shared" si="43"/>
        <v>806.9876409112038</v>
      </c>
      <c r="F290" s="8">
        <f t="shared" si="52"/>
        <v>701.7283834010468</v>
      </c>
      <c r="G290" s="8">
        <f t="shared" si="48"/>
        <v>521.3034781880509</v>
      </c>
      <c r="H290" s="8">
        <f t="shared" si="49"/>
        <v>500</v>
      </c>
      <c r="I290" s="4">
        <f t="shared" si="53"/>
        <v>27583175.96246087</v>
      </c>
      <c r="J290" s="7">
        <f t="shared" si="44"/>
        <v>6.508880232397398</v>
      </c>
      <c r="K290" s="8">
        <f t="shared" si="54"/>
        <v>7</v>
      </c>
      <c r="L290" s="4">
        <f t="shared" si="45"/>
        <v>5460874158.384354</v>
      </c>
      <c r="M290" s="4">
        <f t="shared" si="46"/>
        <v>3828090313873.9146</v>
      </c>
      <c r="N290" s="7">
        <f t="shared" si="55"/>
        <v>63.801505231231914</v>
      </c>
      <c r="O290" s="7">
        <f t="shared" si="47"/>
        <v>804.9762524906739</v>
      </c>
    </row>
    <row r="291" spans="2:15" ht="12.75">
      <c r="B291" s="8">
        <f t="shared" si="56"/>
        <v>7634.58333333336</v>
      </c>
      <c r="C291">
        <f t="shared" si="50"/>
        <v>251.00000000000088</v>
      </c>
      <c r="D291" s="7">
        <f t="shared" si="51"/>
        <v>20.91666666666674</v>
      </c>
      <c r="E291" s="7">
        <f t="shared" si="43"/>
        <v>804.9762524906739</v>
      </c>
      <c r="F291" s="8">
        <f t="shared" si="52"/>
        <v>699.9793499918904</v>
      </c>
      <c r="G291" s="8">
        <f t="shared" si="48"/>
        <v>520.9175184654434</v>
      </c>
      <c r="H291" s="8">
        <f t="shared" si="49"/>
        <v>500</v>
      </c>
      <c r="I291" s="4">
        <f t="shared" si="53"/>
        <v>27327003.671359234</v>
      </c>
      <c r="J291" s="7">
        <f t="shared" si="44"/>
        <v>6.508880232397398</v>
      </c>
      <c r="K291" s="8">
        <f t="shared" si="54"/>
        <v>7</v>
      </c>
      <c r="L291" s="4">
        <f t="shared" si="45"/>
        <v>5410157567.717821</v>
      </c>
      <c r="M291" s="4">
        <f t="shared" si="46"/>
        <v>3833500471441.6323</v>
      </c>
      <c r="N291" s="7">
        <f t="shared" si="55"/>
        <v>63.89167452402721</v>
      </c>
      <c r="O291" s="7">
        <f t="shared" si="47"/>
        <v>802.9834829171807</v>
      </c>
    </row>
    <row r="292" spans="2:15" ht="12.75">
      <c r="B292" s="8">
        <f t="shared" si="56"/>
        <v>7665.000000000027</v>
      </c>
      <c r="C292">
        <f t="shared" si="50"/>
        <v>252.00000000000088</v>
      </c>
      <c r="D292" s="7">
        <f t="shared" si="51"/>
        <v>21.000000000000075</v>
      </c>
      <c r="E292" s="7">
        <f t="shared" si="43"/>
        <v>802.9834829171807</v>
      </c>
      <c r="F292" s="8">
        <f t="shared" si="52"/>
        <v>698.246506884505</v>
      </c>
      <c r="G292" s="8">
        <f t="shared" si="48"/>
        <v>520.5387678273387</v>
      </c>
      <c r="H292" s="8">
        <f t="shared" si="49"/>
        <v>500</v>
      </c>
      <c r="I292" s="4">
        <f t="shared" si="53"/>
        <v>27073446.94565114</v>
      </c>
      <c r="J292" s="7">
        <f t="shared" si="44"/>
        <v>6.508880232397398</v>
      </c>
      <c r="K292" s="8">
        <f t="shared" si="54"/>
        <v>7</v>
      </c>
      <c r="L292" s="4">
        <f t="shared" si="45"/>
        <v>5359958802.608673</v>
      </c>
      <c r="M292" s="4">
        <f t="shared" si="46"/>
        <v>3838860430244.241</v>
      </c>
      <c r="N292" s="7">
        <f t="shared" si="55"/>
        <v>63.98100717073736</v>
      </c>
      <c r="O292" s="7">
        <f t="shared" si="47"/>
        <v>801.0091431614825</v>
      </c>
    </row>
    <row r="293" spans="2:15" ht="12.75">
      <c r="B293" s="8">
        <f t="shared" si="56"/>
        <v>7695.416666666694</v>
      </c>
      <c r="C293">
        <f t="shared" si="50"/>
        <v>253.0000000000009</v>
      </c>
      <c r="D293" s="7">
        <f t="shared" si="51"/>
        <v>21.08333333333341</v>
      </c>
      <c r="E293" s="7">
        <f t="shared" si="43"/>
        <v>801.0091431614825</v>
      </c>
      <c r="F293" s="8">
        <f t="shared" si="52"/>
        <v>696.529689705637</v>
      </c>
      <c r="G293" s="8">
        <f t="shared" si="48"/>
        <v>520.1670887905852</v>
      </c>
      <c r="H293" s="8">
        <f t="shared" si="49"/>
        <v>500</v>
      </c>
      <c r="I293" s="4">
        <f t="shared" si="53"/>
        <v>26822476.047569793</v>
      </c>
      <c r="J293" s="7">
        <f t="shared" si="44"/>
        <v>6.508880232397398</v>
      </c>
      <c r="K293" s="8">
        <f t="shared" si="54"/>
        <v>7</v>
      </c>
      <c r="L293" s="4">
        <f t="shared" si="45"/>
        <v>5310271975.620216</v>
      </c>
      <c r="M293" s="4">
        <f t="shared" si="46"/>
        <v>3844170702219.8613</v>
      </c>
      <c r="N293" s="7">
        <f t="shared" si="55"/>
        <v>64.06951170366435</v>
      </c>
      <c r="O293" s="7">
        <f t="shared" si="47"/>
        <v>799.053046324279</v>
      </c>
    </row>
    <row r="294" spans="2:15" ht="12.75">
      <c r="B294" s="8">
        <f t="shared" si="56"/>
        <v>7725.833333333361</v>
      </c>
      <c r="C294">
        <f t="shared" si="50"/>
        <v>254.0000000000009</v>
      </c>
      <c r="D294" s="7">
        <f t="shared" si="51"/>
        <v>21.166666666666742</v>
      </c>
      <c r="E294" s="7">
        <f aca="true" t="shared" si="57" ref="E294:E341">O293</f>
        <v>799.053046324279</v>
      </c>
      <c r="F294" s="8">
        <f t="shared" si="52"/>
        <v>694.8287359341557</v>
      </c>
      <c r="G294" s="8">
        <f t="shared" si="48"/>
        <v>519.8023464813433</v>
      </c>
      <c r="H294" s="8">
        <f t="shared" si="49"/>
        <v>500</v>
      </c>
      <c r="I294" s="4">
        <f t="shared" si="53"/>
        <v>26574061.609043278</v>
      </c>
      <c r="J294" s="7">
        <f aca="true" t="shared" si="58" ref="J294:J341">IF(D294&lt;=$B$35,$B$34/I294,J293)</f>
        <v>6.508880232397398</v>
      </c>
      <c r="K294" s="8">
        <f t="shared" si="54"/>
        <v>7</v>
      </c>
      <c r="L294" s="4">
        <f aca="true" t="shared" si="59" ref="L294:L341">I294*J294*$B$36</f>
        <v>5261091272.507377</v>
      </c>
      <c r="M294" s="4">
        <f aca="true" t="shared" si="60" ref="M294:M341">M293+L294</f>
        <v>3849431793492.3687</v>
      </c>
      <c r="N294" s="7">
        <f t="shared" si="55"/>
        <v>64.15719655820614</v>
      </c>
      <c r="O294" s="7">
        <f aca="true" t="shared" si="61" ref="O294:O341">(-(1-$B$17*$B$7)+((1-$B$17*$B$7)^2+4*$B$17*$B$7*(1-M294/$B$12))^0.5)/(2*$B$17)</f>
        <v>797.1150076100796</v>
      </c>
    </row>
    <row r="295" spans="2:15" ht="12.75">
      <c r="B295" s="8">
        <f t="shared" si="56"/>
        <v>7756.250000000028</v>
      </c>
      <c r="C295">
        <f t="shared" si="50"/>
        <v>255.0000000000009</v>
      </c>
      <c r="D295" s="7">
        <f t="shared" si="51"/>
        <v>21.250000000000075</v>
      </c>
      <c r="E295" s="7">
        <f t="shared" si="57"/>
        <v>797.1150076100796</v>
      </c>
      <c r="F295" s="8">
        <f t="shared" si="52"/>
        <v>693.1434848783301</v>
      </c>
      <c r="G295" s="8">
        <f t="shared" si="48"/>
        <v>519.4444085885702</v>
      </c>
      <c r="H295" s="8">
        <f t="shared" si="49"/>
        <v>500</v>
      </c>
      <c r="I295" s="4">
        <f t="shared" si="53"/>
        <v>26328174.626918294</v>
      </c>
      <c r="J295" s="7">
        <f t="shared" si="58"/>
        <v>6.508880232397398</v>
      </c>
      <c r="K295" s="8">
        <f t="shared" si="54"/>
        <v>7</v>
      </c>
      <c r="L295" s="4">
        <f t="shared" si="59"/>
        <v>5212410951.271096</v>
      </c>
      <c r="M295" s="4">
        <f t="shared" si="60"/>
        <v>3854644204443.6396</v>
      </c>
      <c r="N295" s="7">
        <f t="shared" si="55"/>
        <v>64.24407007406067</v>
      </c>
      <c r="O295" s="7">
        <f t="shared" si="61"/>
        <v>795.1948443014562</v>
      </c>
    </row>
    <row r="296" spans="2:15" ht="12.75">
      <c r="B296" s="8">
        <f t="shared" si="56"/>
        <v>7786.666666666695</v>
      </c>
      <c r="C296">
        <f t="shared" si="50"/>
        <v>256.0000000000009</v>
      </c>
      <c r="D296" s="7">
        <f t="shared" si="51"/>
        <v>21.33333333333341</v>
      </c>
      <c r="E296" s="7">
        <f t="shared" si="57"/>
        <v>795.1948443014562</v>
      </c>
      <c r="F296" s="8">
        <f t="shared" si="52"/>
        <v>691.4737776534403</v>
      </c>
      <c r="G296" s="8">
        <f t="shared" si="48"/>
        <v>519.0931453181859</v>
      </c>
      <c r="H296" s="8">
        <f t="shared" si="49"/>
        <v>500</v>
      </c>
      <c r="I296" s="4">
        <f t="shared" si="53"/>
        <v>26084786.458249014</v>
      </c>
      <c r="J296" s="7">
        <f t="shared" si="58"/>
        <v>6.508880232397398</v>
      </c>
      <c r="K296" s="8">
        <f t="shared" si="54"/>
        <v>7</v>
      </c>
      <c r="L296" s="4">
        <f t="shared" si="59"/>
        <v>5164225341.225632</v>
      </c>
      <c r="M296" s="4">
        <f t="shared" si="60"/>
        <v>3859808429784.865</v>
      </c>
      <c r="N296" s="7">
        <f t="shared" si="55"/>
        <v>64.33014049641443</v>
      </c>
      <c r="O296" s="7">
        <f t="shared" si="61"/>
        <v>793.2923757335418</v>
      </c>
    </row>
    <row r="297" spans="2:15" ht="12.75">
      <c r="B297" s="8">
        <f t="shared" si="56"/>
        <v>7817.083333333362</v>
      </c>
      <c r="C297">
        <f t="shared" si="50"/>
        <v>257.0000000000009</v>
      </c>
      <c r="D297" s="7">
        <f t="shared" si="51"/>
        <v>21.416666666666742</v>
      </c>
      <c r="E297" s="7">
        <f t="shared" si="57"/>
        <v>793.2923757335418</v>
      </c>
      <c r="F297" s="8">
        <f t="shared" si="52"/>
        <v>689.8194571596016</v>
      </c>
      <c r="G297" s="8">
        <f t="shared" si="48"/>
        <v>518.7484293478792</v>
      </c>
      <c r="H297" s="8">
        <f t="shared" si="49"/>
        <v>500</v>
      </c>
      <c r="I297" s="4">
        <f t="shared" si="53"/>
        <v>25843868.81563447</v>
      </c>
      <c r="J297" s="7">
        <f t="shared" si="58"/>
        <v>6.508880232397398</v>
      </c>
      <c r="K297" s="8">
        <f t="shared" si="54"/>
        <v>7</v>
      </c>
      <c r="L297" s="4">
        <f t="shared" si="59"/>
        <v>5116528842.075458</v>
      </c>
      <c r="M297" s="4">
        <f t="shared" si="60"/>
        <v>3864924958626.941</v>
      </c>
      <c r="N297" s="7">
        <f t="shared" si="55"/>
        <v>64.41541597711569</v>
      </c>
      <c r="O297" s="7">
        <f t="shared" si="61"/>
        <v>791.4074232689488</v>
      </c>
    </row>
    <row r="298" spans="2:15" ht="12.75">
      <c r="B298" s="8">
        <f t="shared" si="56"/>
        <v>7847.500000000029</v>
      </c>
      <c r="C298">
        <f t="shared" si="50"/>
        <v>258.00000000000097</v>
      </c>
      <c r="D298" s="7">
        <f t="shared" si="51"/>
        <v>21.50000000000008</v>
      </c>
      <c r="E298" s="7">
        <f t="shared" si="57"/>
        <v>791.4074232689488</v>
      </c>
      <c r="F298" s="8">
        <f t="shared" si="52"/>
        <v>688.1803680599555</v>
      </c>
      <c r="G298" s="8">
        <f aca="true" t="shared" si="62" ref="G298:G341">SQRT(F298^2-$B$21*I298^2-$B$20*I298)</f>
        <v>518.4101357825942</v>
      </c>
      <c r="H298" s="8">
        <f aca="true" t="shared" si="63" ref="H298:H341">$B$32</f>
        <v>500</v>
      </c>
      <c r="I298" s="4">
        <f t="shared" si="53"/>
        <v>25605393.762626015</v>
      </c>
      <c r="J298" s="7">
        <f t="shared" si="58"/>
        <v>6.508880232397398</v>
      </c>
      <c r="K298" s="8">
        <f t="shared" si="54"/>
        <v>7</v>
      </c>
      <c r="L298" s="4">
        <f t="shared" si="59"/>
        <v>5069315923.006038</v>
      </c>
      <c r="M298" s="4">
        <f t="shared" si="60"/>
        <v>3869994274549.947</v>
      </c>
      <c r="N298" s="7">
        <f t="shared" si="55"/>
        <v>64.49990457583245</v>
      </c>
      <c r="O298" s="7">
        <f t="shared" si="61"/>
        <v>789.5398102729124</v>
      </c>
    </row>
    <row r="299" spans="2:15" ht="12.75">
      <c r="B299" s="8">
        <f t="shared" si="56"/>
        <v>7877.916666666696</v>
      </c>
      <c r="C299">
        <f aca="true" t="shared" si="64" ref="C299:C341">B299/(365/12)</f>
        <v>259.00000000000097</v>
      </c>
      <c r="D299" s="7">
        <f aca="true" t="shared" si="65" ref="D299:D341">C299/12</f>
        <v>21.583333333333414</v>
      </c>
      <c r="E299" s="7">
        <f t="shared" si="57"/>
        <v>789.5398102729124</v>
      </c>
      <c r="F299" s="8">
        <f aca="true" t="shared" si="66" ref="F299:F341">E299/$B$24</f>
        <v>686.5563567590543</v>
      </c>
      <c r="G299" s="8">
        <f t="shared" si="62"/>
        <v>518.0781421106564</v>
      </c>
      <c r="H299" s="8">
        <f t="shared" si="63"/>
        <v>500</v>
      </c>
      <c r="I299" s="4">
        <f aca="true" t="shared" si="67" ref="I299:I341">(-$B$27+SQRT($B$27^2+4*$B$28*(F299^2-$B$32^2)))/(2*$B$28)</f>
        <v>25369333.709179558</v>
      </c>
      <c r="J299" s="7">
        <f t="shared" si="58"/>
        <v>6.508880232397398</v>
      </c>
      <c r="K299" s="8">
        <f aca="true" t="shared" si="68" ref="K299:K341">ROUNDUP(J299,0)</f>
        <v>7</v>
      </c>
      <c r="L299" s="4">
        <f t="shared" si="59"/>
        <v>5022581121.783475</v>
      </c>
      <c r="M299" s="4">
        <f t="shared" si="60"/>
        <v>3875016855671.7305</v>
      </c>
      <c r="N299" s="7">
        <f aca="true" t="shared" si="69" ref="N299:N341">M299/$B$12*100</f>
        <v>64.5836142611955</v>
      </c>
      <c r="O299" s="7">
        <f t="shared" si="61"/>
        <v>787.6893620887957</v>
      </c>
    </row>
    <row r="300" spans="2:15" ht="12.75">
      <c r="B300" s="8">
        <f t="shared" si="56"/>
        <v>7908.333333333363</v>
      </c>
      <c r="C300">
        <f t="shared" si="64"/>
        <v>260.00000000000097</v>
      </c>
      <c r="D300" s="7">
        <f t="shared" si="65"/>
        <v>21.666666666666746</v>
      </c>
      <c r="E300" s="7">
        <f t="shared" si="57"/>
        <v>787.6893620887957</v>
      </c>
      <c r="F300" s="8">
        <f t="shared" si="66"/>
        <v>684.9472713815616</v>
      </c>
      <c r="G300" s="8">
        <f t="shared" si="62"/>
        <v>517.7523281605579</v>
      </c>
      <c r="H300" s="8">
        <f t="shared" si="63"/>
        <v>500</v>
      </c>
      <c r="I300" s="4">
        <f t="shared" si="67"/>
        <v>25135661.407171056</v>
      </c>
      <c r="J300" s="7">
        <f t="shared" si="58"/>
        <v>6.508880232397398</v>
      </c>
      <c r="K300" s="8">
        <f t="shared" si="68"/>
        <v>7</v>
      </c>
      <c r="L300" s="4">
        <f t="shared" si="59"/>
        <v>4976319043.866666</v>
      </c>
      <c r="M300" s="4">
        <f t="shared" si="60"/>
        <v>3879993174715.597</v>
      </c>
      <c r="N300" s="7">
        <f t="shared" si="69"/>
        <v>64.66655291192663</v>
      </c>
      <c r="O300" s="7">
        <f t="shared" si="61"/>
        <v>785.8559060139204</v>
      </c>
    </row>
    <row r="301" spans="2:15" ht="12.75">
      <c r="B301" s="8">
        <f t="shared" si="56"/>
        <v>7938.75000000003</v>
      </c>
      <c r="C301">
        <f t="shared" si="64"/>
        <v>261.00000000000097</v>
      </c>
      <c r="D301" s="7">
        <f t="shared" si="65"/>
        <v>21.75000000000008</v>
      </c>
      <c r="E301" s="7">
        <f t="shared" si="57"/>
        <v>785.8559060139204</v>
      </c>
      <c r="F301" s="8">
        <f t="shared" si="66"/>
        <v>683.3529617512352</v>
      </c>
      <c r="G301" s="8">
        <f t="shared" si="62"/>
        <v>517.4325760583985</v>
      </c>
      <c r="H301" s="8">
        <f t="shared" si="63"/>
        <v>500</v>
      </c>
      <c r="I301" s="4">
        <f t="shared" si="67"/>
        <v>24904349.945969336</v>
      </c>
      <c r="J301" s="7">
        <f t="shared" si="58"/>
        <v>6.508880232397398</v>
      </c>
      <c r="K301" s="8">
        <f t="shared" si="68"/>
        <v>7</v>
      </c>
      <c r="L301" s="4">
        <f t="shared" si="59"/>
        <v>4930524361.530822</v>
      </c>
      <c r="M301" s="4">
        <f t="shared" si="60"/>
        <v>3884923699077.128</v>
      </c>
      <c r="N301" s="7">
        <f t="shared" si="69"/>
        <v>64.74872831795213</v>
      </c>
      <c r="O301" s="7">
        <f t="shared" si="61"/>
        <v>784.0392712756513</v>
      </c>
    </row>
    <row r="302" spans="2:15" ht="12.75">
      <c r="B302" s="8">
        <f t="shared" si="56"/>
        <v>7969.166666666697</v>
      </c>
      <c r="C302">
        <f t="shared" si="64"/>
        <v>262.00000000000097</v>
      </c>
      <c r="D302" s="7">
        <f t="shared" si="65"/>
        <v>21.833333333333414</v>
      </c>
      <c r="E302" s="7">
        <f t="shared" si="57"/>
        <v>784.0392712756513</v>
      </c>
      <c r="F302" s="8">
        <f t="shared" si="66"/>
        <v>681.7732793701316</v>
      </c>
      <c r="G302" s="8">
        <f t="shared" si="62"/>
        <v>517.1187701859612</v>
      </c>
      <c r="H302" s="8">
        <f t="shared" si="63"/>
        <v>500</v>
      </c>
      <c r="I302" s="4">
        <f t="shared" si="67"/>
        <v>24675372.748057824</v>
      </c>
      <c r="J302" s="7">
        <f t="shared" si="58"/>
        <v>6.508880232397398</v>
      </c>
      <c r="K302" s="8">
        <f t="shared" si="68"/>
        <v>7</v>
      </c>
      <c r="L302" s="4">
        <f t="shared" si="59"/>
        <v>4885191813.00066</v>
      </c>
      <c r="M302" s="4">
        <f t="shared" si="60"/>
        <v>3889808890890.1284</v>
      </c>
      <c r="N302" s="7">
        <f t="shared" si="69"/>
        <v>64.83014818150214</v>
      </c>
      <c r="O302" s="7">
        <f t="shared" si="61"/>
        <v>782.2392890078282</v>
      </c>
    </row>
    <row r="303" spans="2:15" ht="12.75">
      <c r="B303" s="8">
        <f t="shared" si="56"/>
        <v>7999.583333333364</v>
      </c>
      <c r="C303">
        <f t="shared" si="64"/>
        <v>263.000000000001</v>
      </c>
      <c r="D303" s="7">
        <f t="shared" si="65"/>
        <v>21.916666666666753</v>
      </c>
      <c r="E303" s="7">
        <f t="shared" si="57"/>
        <v>782.2392890078282</v>
      </c>
      <c r="F303" s="8">
        <f t="shared" si="66"/>
        <v>680.2080773981115</v>
      </c>
      <c r="G303" s="8">
        <f t="shared" si="62"/>
        <v>516.8107971394401</v>
      </c>
      <c r="H303" s="8">
        <f t="shared" si="63"/>
        <v>500</v>
      </c>
      <c r="I303" s="4">
        <f t="shared" si="67"/>
        <v>24448703.56471647</v>
      </c>
      <c r="J303" s="7">
        <f t="shared" si="58"/>
        <v>6.508880232397398</v>
      </c>
      <c r="K303" s="8">
        <f t="shared" si="68"/>
        <v>7</v>
      </c>
      <c r="L303" s="4">
        <f t="shared" si="59"/>
        <v>4840316201.595524</v>
      </c>
      <c r="M303" s="4">
        <f t="shared" si="60"/>
        <v>3894649207091.724</v>
      </c>
      <c r="N303" s="7">
        <f t="shared" si="69"/>
        <v>64.9108201181954</v>
      </c>
      <c r="O303" s="7">
        <f t="shared" si="61"/>
        <v>780.4557922275021</v>
      </c>
    </row>
    <row r="304" spans="2:15" ht="12.75">
      <c r="B304" s="8">
        <f t="shared" si="56"/>
        <v>8030.000000000031</v>
      </c>
      <c r="C304">
        <f t="shared" si="64"/>
        <v>264.000000000001</v>
      </c>
      <c r="D304" s="7">
        <f t="shared" si="65"/>
        <v>22.000000000000085</v>
      </c>
      <c r="E304" s="7">
        <f t="shared" si="57"/>
        <v>780.4557922275021</v>
      </c>
      <c r="F304" s="8">
        <f t="shared" si="66"/>
        <v>678.6572106326106</v>
      </c>
      <c r="G304" s="8">
        <f t="shared" si="62"/>
        <v>516.5085456888058</v>
      </c>
      <c r="H304" s="8">
        <f t="shared" si="63"/>
        <v>500</v>
      </c>
      <c r="I304" s="4">
        <f t="shared" si="67"/>
        <v>24224316.471758787</v>
      </c>
      <c r="J304" s="7">
        <f t="shared" si="58"/>
        <v>6.508880232397398</v>
      </c>
      <c r="K304" s="8">
        <f t="shared" si="68"/>
        <v>7</v>
      </c>
      <c r="L304" s="4">
        <f t="shared" si="59"/>
        <v>4795892394.885405</v>
      </c>
      <c r="M304" s="4">
        <f t="shared" si="60"/>
        <v>3899445099486.6094</v>
      </c>
      <c r="N304" s="7">
        <f t="shared" si="69"/>
        <v>64.99075165811016</v>
      </c>
      <c r="O304" s="7">
        <f t="shared" si="61"/>
        <v>778.6886158119095</v>
      </c>
    </row>
    <row r="305" spans="2:15" ht="12.75">
      <c r="B305" s="8">
        <f t="shared" si="56"/>
        <v>8060.416666666698</v>
      </c>
      <c r="C305">
        <f t="shared" si="64"/>
        <v>265.000000000001</v>
      </c>
      <c r="D305" s="7">
        <f t="shared" si="65"/>
        <v>22.083333333333417</v>
      </c>
      <c r="E305" s="7">
        <f t="shared" si="57"/>
        <v>778.6886158119095</v>
      </c>
      <c r="F305" s="8">
        <f t="shared" si="66"/>
        <v>677.120535488617</v>
      </c>
      <c r="G305" s="8">
        <f t="shared" si="62"/>
        <v>516.2119067377969</v>
      </c>
      <c r="H305" s="8">
        <f t="shared" si="63"/>
        <v>500</v>
      </c>
      <c r="I305" s="4">
        <f t="shared" si="67"/>
        <v>24002185.865314934</v>
      </c>
      <c r="J305" s="7">
        <f t="shared" si="58"/>
        <v>6.508880232397398</v>
      </c>
      <c r="K305" s="8">
        <f t="shared" si="68"/>
        <v>7</v>
      </c>
      <c r="L305" s="4">
        <f t="shared" si="59"/>
        <v>4751915323.85608</v>
      </c>
      <c r="M305" s="4">
        <f t="shared" si="60"/>
        <v>3904197014810.4653</v>
      </c>
      <c r="N305" s="7">
        <f t="shared" si="69"/>
        <v>65.06995024684109</v>
      </c>
      <c r="O305" s="7">
        <f t="shared" si="61"/>
        <v>776.9375964757883</v>
      </c>
    </row>
    <row r="306" spans="2:15" ht="12.75">
      <c r="B306" s="8">
        <f t="shared" si="56"/>
        <v>8090.833333333365</v>
      </c>
      <c r="C306">
        <f t="shared" si="64"/>
        <v>266.000000000001</v>
      </c>
      <c r="D306" s="7">
        <f t="shared" si="65"/>
        <v>22.166666666666753</v>
      </c>
      <c r="E306" s="7">
        <f t="shared" si="57"/>
        <v>776.9375964757883</v>
      </c>
      <c r="F306" s="8">
        <f t="shared" si="66"/>
        <v>675.5979099789464</v>
      </c>
      <c r="G306" s="8">
        <f t="shared" si="62"/>
        <v>515.9207732845474</v>
      </c>
      <c r="H306" s="8">
        <f t="shared" si="63"/>
        <v>500</v>
      </c>
      <c r="I306" s="4">
        <f t="shared" si="67"/>
        <v>23782286.457674406</v>
      </c>
      <c r="J306" s="7">
        <f t="shared" si="58"/>
        <v>6.508880232397398</v>
      </c>
      <c r="K306" s="8">
        <f t="shared" si="68"/>
        <v>7</v>
      </c>
      <c r="L306" s="4">
        <f t="shared" si="59"/>
        <v>4708379982.086065</v>
      </c>
      <c r="M306" s="4">
        <f t="shared" si="60"/>
        <v>3908905394792.5513</v>
      </c>
      <c r="N306" s="7">
        <f t="shared" si="69"/>
        <v>65.14842324654252</v>
      </c>
      <c r="O306" s="7">
        <f t="shared" si="61"/>
        <v>775.2025727489897</v>
      </c>
    </row>
    <row r="307" spans="2:15" ht="12.75">
      <c r="B307" s="8">
        <f t="shared" si="56"/>
        <v>8121.250000000032</v>
      </c>
      <c r="C307">
        <f t="shared" si="64"/>
        <v>267.000000000001</v>
      </c>
      <c r="D307" s="7">
        <f t="shared" si="65"/>
        <v>22.250000000000085</v>
      </c>
      <c r="E307" s="7">
        <f t="shared" si="57"/>
        <v>775.2025727489897</v>
      </c>
      <c r="F307" s="8">
        <f t="shared" si="66"/>
        <v>674.0891936947737</v>
      </c>
      <c r="G307" s="8">
        <f t="shared" si="62"/>
        <v>515.6350403828409</v>
      </c>
      <c r="H307" s="8">
        <f t="shared" si="63"/>
        <v>500</v>
      </c>
      <c r="I307" s="4">
        <f t="shared" si="67"/>
        <v>23564593.273182023</v>
      </c>
      <c r="J307" s="7">
        <f t="shared" si="58"/>
        <v>6.508880232397398</v>
      </c>
      <c r="K307" s="8">
        <f t="shared" si="68"/>
        <v>7</v>
      </c>
      <c r="L307" s="4">
        <f t="shared" si="59"/>
        <v>4665281424.934099</v>
      </c>
      <c r="M307" s="4">
        <f t="shared" si="60"/>
        <v>3913570676217.4854</v>
      </c>
      <c r="N307" s="7">
        <f t="shared" si="69"/>
        <v>65.22617793695808</v>
      </c>
      <c r="O307" s="7">
        <f t="shared" si="61"/>
        <v>773.4833849543436</v>
      </c>
    </row>
    <row r="308" spans="2:15" ht="12.75">
      <c r="B308" s="8">
        <f t="shared" si="56"/>
        <v>8151.666666666699</v>
      </c>
      <c r="C308">
        <f t="shared" si="64"/>
        <v>268.000000000001</v>
      </c>
      <c r="D308" s="7">
        <f t="shared" si="65"/>
        <v>22.333333333333417</v>
      </c>
      <c r="E308" s="7">
        <f t="shared" si="57"/>
        <v>773.4833849543436</v>
      </c>
      <c r="F308" s="8">
        <f t="shared" si="66"/>
        <v>672.5942477863858</v>
      </c>
      <c r="G308" s="8">
        <f t="shared" si="62"/>
        <v>515.3546051039789</v>
      </c>
      <c r="H308" s="8">
        <f t="shared" si="63"/>
        <v>500</v>
      </c>
      <c r="I308" s="4">
        <f t="shared" si="67"/>
        <v>23349081.644182023</v>
      </c>
      <c r="J308" s="7">
        <f t="shared" si="58"/>
        <v>6.508880232397398</v>
      </c>
      <c r="K308" s="8">
        <f t="shared" si="68"/>
        <v>7</v>
      </c>
      <c r="L308" s="4">
        <f t="shared" si="59"/>
        <v>4622614768.736167</v>
      </c>
      <c r="M308" s="4">
        <f t="shared" si="60"/>
        <v>3918193290986.2217</v>
      </c>
      <c r="N308" s="7">
        <f t="shared" si="69"/>
        <v>65.30322151643702</v>
      </c>
      <c r="O308" s="7">
        <f t="shared" si="61"/>
        <v>771.7798751858286</v>
      </c>
    </row>
    <row r="309" spans="2:15" ht="12.75">
      <c r="B309" s="8">
        <f t="shared" si="56"/>
        <v>8182.083333333366</v>
      </c>
      <c r="C309">
        <f t="shared" si="64"/>
        <v>269.0000000000011</v>
      </c>
      <c r="D309" s="7">
        <f t="shared" si="65"/>
        <v>22.416666666666757</v>
      </c>
      <c r="E309" s="7">
        <f t="shared" si="57"/>
        <v>771.7798751858286</v>
      </c>
      <c r="F309" s="8">
        <f t="shared" si="66"/>
        <v>671.1129349441989</v>
      </c>
      <c r="G309" s="8">
        <f t="shared" si="62"/>
        <v>515.0793664992681</v>
      </c>
      <c r="H309" s="8">
        <f t="shared" si="63"/>
        <v>500</v>
      </c>
      <c r="I309" s="4">
        <f t="shared" si="67"/>
        <v>23135727.207016144</v>
      </c>
      <c r="J309" s="7">
        <f t="shared" si="58"/>
        <v>6.508880232397398</v>
      </c>
      <c r="K309" s="8">
        <f t="shared" si="68"/>
        <v>7</v>
      </c>
      <c r="L309" s="4">
        <f t="shared" si="59"/>
        <v>4580375190.0132</v>
      </c>
      <c r="M309" s="4">
        <f t="shared" si="60"/>
        <v>3922773666176.235</v>
      </c>
      <c r="N309" s="7">
        <f t="shared" si="69"/>
        <v>65.37956110293725</v>
      </c>
      <c r="O309" s="7">
        <f t="shared" si="61"/>
        <v>770.0918872869871</v>
      </c>
    </row>
    <row r="310" spans="2:15" ht="12.75">
      <c r="B310" s="8">
        <f aca="true" t="shared" si="70" ref="B310:B326">B309+$B$36</f>
        <v>8212.500000000033</v>
      </c>
      <c r="C310">
        <f t="shared" si="64"/>
        <v>270.0000000000011</v>
      </c>
      <c r="D310" s="7">
        <f t="shared" si="65"/>
        <v>22.50000000000009</v>
      </c>
      <c r="E310" s="7">
        <f t="shared" si="57"/>
        <v>770.0918872869871</v>
      </c>
      <c r="F310" s="8">
        <f t="shared" si="66"/>
        <v>669.6451193799888</v>
      </c>
      <c r="G310" s="8">
        <f t="shared" si="62"/>
        <v>514.8092255631087</v>
      </c>
      <c r="H310" s="8">
        <f t="shared" si="63"/>
        <v>500</v>
      </c>
      <c r="I310" s="4">
        <f t="shared" si="67"/>
        <v>22924505.898068964</v>
      </c>
      <c r="J310" s="7">
        <f t="shared" si="58"/>
        <v>6.508880232397398</v>
      </c>
      <c r="K310" s="8">
        <f t="shared" si="68"/>
        <v>7</v>
      </c>
      <c r="L310" s="4">
        <f t="shared" si="59"/>
        <v>4538557924.68815</v>
      </c>
      <c r="M310" s="4">
        <f t="shared" si="60"/>
        <v>3927312224100.923</v>
      </c>
      <c r="N310" s="7">
        <f t="shared" si="69"/>
        <v>65.45520373501537</v>
      </c>
      <c r="O310" s="7">
        <f t="shared" si="61"/>
        <v>768.4192668296533</v>
      </c>
    </row>
    <row r="311" spans="2:15" ht="12.75">
      <c r="B311" s="8">
        <f t="shared" si="70"/>
        <v>8242.916666666699</v>
      </c>
      <c r="C311">
        <f t="shared" si="64"/>
        <v>271.000000000001</v>
      </c>
      <c r="D311" s="7">
        <f t="shared" si="65"/>
        <v>22.583333333333417</v>
      </c>
      <c r="E311" s="7">
        <f t="shared" si="57"/>
        <v>768.4192668296533</v>
      </c>
      <c r="F311" s="8">
        <f t="shared" si="66"/>
        <v>668.1906668083942</v>
      </c>
      <c r="G311" s="8">
        <f t="shared" si="62"/>
        <v>514.544085196695</v>
      </c>
      <c r="H311" s="8">
        <f t="shared" si="63"/>
        <v>500</v>
      </c>
      <c r="I311" s="4">
        <f t="shared" si="67"/>
        <v>22715393.949867837</v>
      </c>
      <c r="J311" s="7">
        <f t="shared" si="58"/>
        <v>6.508880232397398</v>
      </c>
      <c r="K311" s="8">
        <f t="shared" si="68"/>
        <v>7</v>
      </c>
      <c r="L311" s="4">
        <f t="shared" si="59"/>
        <v>4497158267.313849</v>
      </c>
      <c r="M311" s="4">
        <f t="shared" si="60"/>
        <v>3931809382368.237</v>
      </c>
      <c r="N311" s="7">
        <f t="shared" si="69"/>
        <v>65.53015637280394</v>
      </c>
      <c r="O311" s="7">
        <f t="shared" si="61"/>
        <v>766.7618610929408</v>
      </c>
    </row>
    <row r="312" spans="2:15" ht="12.75">
      <c r="B312" s="8">
        <f t="shared" si="70"/>
        <v>8273.333333333365</v>
      </c>
      <c r="C312">
        <f t="shared" si="64"/>
        <v>272.000000000001</v>
      </c>
      <c r="D312" s="7">
        <f t="shared" si="65"/>
        <v>22.666666666666753</v>
      </c>
      <c r="E312" s="7">
        <f t="shared" si="57"/>
        <v>766.7618610929408</v>
      </c>
      <c r="F312" s="8">
        <f t="shared" si="66"/>
        <v>666.7494444286442</v>
      </c>
      <c r="G312" s="8">
        <f t="shared" si="62"/>
        <v>514.2838501723102</v>
      </c>
      <c r="H312" s="8">
        <f t="shared" si="63"/>
        <v>500</v>
      </c>
      <c r="I312" s="4">
        <f t="shared" si="67"/>
        <v>22508367.887231313</v>
      </c>
      <c r="J312" s="7">
        <f t="shared" si="58"/>
        <v>6.508880232397398</v>
      </c>
      <c r="K312" s="8">
        <f t="shared" si="68"/>
        <v>7</v>
      </c>
      <c r="L312" s="4">
        <f t="shared" si="59"/>
        <v>4456171570.310485</v>
      </c>
      <c r="M312" s="4">
        <f t="shared" si="60"/>
        <v>3936265553938.5474</v>
      </c>
      <c r="N312" s="7">
        <f t="shared" si="69"/>
        <v>65.60442589897579</v>
      </c>
      <c r="O312" s="7">
        <f t="shared" si="61"/>
        <v>765.1195190424975</v>
      </c>
    </row>
    <row r="313" spans="2:15" ht="12.75">
      <c r="B313" s="8">
        <f t="shared" si="70"/>
        <v>8303.750000000031</v>
      </c>
      <c r="C313">
        <f t="shared" si="64"/>
        <v>273.000000000001</v>
      </c>
      <c r="D313" s="7">
        <f t="shared" si="65"/>
        <v>22.750000000000085</v>
      </c>
      <c r="E313" s="7">
        <f t="shared" si="57"/>
        <v>765.1195190424975</v>
      </c>
      <c r="F313" s="8">
        <f t="shared" si="66"/>
        <v>665.3213209065196</v>
      </c>
      <c r="G313" s="8">
        <f t="shared" si="62"/>
        <v>514.0284270982132</v>
      </c>
      <c r="H313" s="8">
        <f t="shared" si="63"/>
        <v>500</v>
      </c>
      <c r="I313" s="4">
        <f t="shared" si="67"/>
        <v>22303404.523466624</v>
      </c>
      <c r="J313" s="7">
        <f t="shared" si="58"/>
        <v>6.508880232397398</v>
      </c>
      <c r="K313" s="8">
        <f t="shared" si="68"/>
        <v>7</v>
      </c>
      <c r="L313" s="4">
        <f t="shared" si="59"/>
        <v>4415593243.212786</v>
      </c>
      <c r="M313" s="4">
        <f t="shared" si="60"/>
        <v>3940681147181.7603</v>
      </c>
      <c r="N313" s="7">
        <f t="shared" si="69"/>
        <v>65.678019119696</v>
      </c>
      <c r="O313" s="7">
        <f t="shared" si="61"/>
        <v>763.4920913100015</v>
      </c>
    </row>
    <row r="314" spans="2:15" ht="12.75">
      <c r="B314" s="8">
        <f t="shared" si="70"/>
        <v>8334.166666666697</v>
      </c>
      <c r="C314">
        <f t="shared" si="64"/>
        <v>274.00000000000097</v>
      </c>
      <c r="D314" s="7">
        <f t="shared" si="65"/>
        <v>22.833333333333414</v>
      </c>
      <c r="E314" s="7">
        <f t="shared" si="57"/>
        <v>763.4920913100015</v>
      </c>
      <c r="F314" s="8">
        <f t="shared" si="66"/>
        <v>663.906166356523</v>
      </c>
      <c r="G314" s="8">
        <f t="shared" si="62"/>
        <v>513.7777243841067</v>
      </c>
      <c r="H314" s="8">
        <f t="shared" si="63"/>
        <v>500</v>
      </c>
      <c r="I314" s="4">
        <f t="shared" si="67"/>
        <v>22100480.956613015</v>
      </c>
      <c r="J314" s="7">
        <f t="shared" si="58"/>
        <v>6.508880232397398</v>
      </c>
      <c r="K314" s="8">
        <f t="shared" si="68"/>
        <v>7</v>
      </c>
      <c r="L314" s="4">
        <f t="shared" si="59"/>
        <v>4375418751.92628</v>
      </c>
      <c r="M314" s="4">
        <f t="shared" si="60"/>
        <v>3945056565933.6865</v>
      </c>
      <c r="N314" s="7">
        <f t="shared" si="69"/>
        <v>65.75094276556143</v>
      </c>
      <c r="O314" s="7">
        <f t="shared" si="61"/>
        <v>761.8794301729736</v>
      </c>
    </row>
    <row r="315" spans="2:15" ht="12.75">
      <c r="B315" s="8">
        <f t="shared" si="70"/>
        <v>8364.583333333363</v>
      </c>
      <c r="C315">
        <f t="shared" si="64"/>
        <v>275.00000000000097</v>
      </c>
      <c r="D315" s="7">
        <f t="shared" si="65"/>
        <v>22.916666666666746</v>
      </c>
      <c r="E315" s="7">
        <f t="shared" si="57"/>
        <v>761.8794301729736</v>
      </c>
      <c r="F315" s="8">
        <f t="shared" si="66"/>
        <v>662.5038523243248</v>
      </c>
      <c r="G315" s="8">
        <f t="shared" si="62"/>
        <v>513.5316522071947</v>
      </c>
      <c r="H315" s="8">
        <f t="shared" si="63"/>
        <v>500</v>
      </c>
      <c r="I315" s="4">
        <f t="shared" si="67"/>
        <v>21899574.56573996</v>
      </c>
      <c r="J315" s="7">
        <f t="shared" si="58"/>
        <v>6.508880232397398</v>
      </c>
      <c r="K315" s="8">
        <f t="shared" si="68"/>
        <v>7</v>
      </c>
      <c r="L315" s="4">
        <f t="shared" si="59"/>
        <v>4335643617.994421</v>
      </c>
      <c r="M315" s="4">
        <f t="shared" si="60"/>
        <v>3949392209551.681</v>
      </c>
      <c r="N315" s="7">
        <f t="shared" si="69"/>
        <v>65.82320349252801</v>
      </c>
      <c r="O315" s="7">
        <f t="shared" si="61"/>
        <v>760.2813895347791</v>
      </c>
    </row>
    <row r="316" spans="2:15" ht="12.75">
      <c r="B316" s="8">
        <f t="shared" si="70"/>
        <v>8395.00000000003</v>
      </c>
      <c r="C316">
        <f t="shared" si="64"/>
        <v>276.00000000000097</v>
      </c>
      <c r="D316" s="7">
        <f t="shared" si="65"/>
        <v>23.00000000000008</v>
      </c>
      <c r="E316" s="7">
        <f t="shared" si="57"/>
        <v>760.2813895347791</v>
      </c>
      <c r="F316" s="8">
        <f t="shared" si="66"/>
        <v>661.1142517693733</v>
      </c>
      <c r="G316" s="8">
        <f t="shared" si="62"/>
        <v>513.2901224788012</v>
      </c>
      <c r="H316" s="8">
        <f t="shared" si="63"/>
        <v>500</v>
      </c>
      <c r="I316" s="4">
        <f t="shared" si="67"/>
        <v>21700663.007284444</v>
      </c>
      <c r="J316" s="7">
        <f t="shared" si="58"/>
        <v>6.508880232397398</v>
      </c>
      <c r="K316" s="8">
        <f t="shared" si="68"/>
        <v>7</v>
      </c>
      <c r="L316" s="4">
        <f t="shared" si="59"/>
        <v>4296263417.873448</v>
      </c>
      <c r="M316" s="4">
        <f t="shared" si="60"/>
        <v>3953688472969.5547</v>
      </c>
      <c r="N316" s="7">
        <f t="shared" si="69"/>
        <v>65.89480788282592</v>
      </c>
      <c r="O316" s="7">
        <f t="shared" si="61"/>
        <v>758.6978249049404</v>
      </c>
    </row>
    <row r="317" spans="2:15" ht="12.75">
      <c r="B317" s="8">
        <f t="shared" si="70"/>
        <v>8425.416666666695</v>
      </c>
      <c r="C317">
        <f t="shared" si="64"/>
        <v>277.0000000000009</v>
      </c>
      <c r="D317" s="7">
        <f t="shared" si="65"/>
        <v>23.08333333333341</v>
      </c>
      <c r="E317" s="7">
        <f t="shared" si="57"/>
        <v>758.6978249049404</v>
      </c>
      <c r="F317" s="8">
        <f t="shared" si="66"/>
        <v>659.7372390477743</v>
      </c>
      <c r="G317" s="8">
        <f t="shared" si="62"/>
        <v>513.053048811566</v>
      </c>
      <c r="H317" s="8">
        <f t="shared" si="63"/>
        <v>500</v>
      </c>
      <c r="I317" s="4">
        <f t="shared" si="67"/>
        <v>21503724.211442124</v>
      </c>
      <c r="J317" s="7">
        <f t="shared" si="58"/>
        <v>6.508880232397398</v>
      </c>
      <c r="K317" s="8">
        <f t="shared" si="68"/>
        <v>7</v>
      </c>
      <c r="L317" s="4">
        <f t="shared" si="59"/>
        <v>4257273782.2179213</v>
      </c>
      <c r="M317" s="4">
        <f t="shared" si="60"/>
        <v>3957945746751.7725</v>
      </c>
      <c r="N317" s="7">
        <f t="shared" si="69"/>
        <v>65.96576244586288</v>
      </c>
      <c r="O317" s="7">
        <f t="shared" si="61"/>
        <v>757.1285933796889</v>
      </c>
    </row>
    <row r="318" spans="2:15" ht="12.75">
      <c r="B318" s="8">
        <f t="shared" si="70"/>
        <v>8455.833333333361</v>
      </c>
      <c r="C318">
        <f t="shared" si="64"/>
        <v>278.0000000000009</v>
      </c>
      <c r="D318" s="7">
        <f t="shared" si="65"/>
        <v>23.166666666666742</v>
      </c>
      <c r="E318" s="7">
        <f t="shared" si="57"/>
        <v>757.1285933796889</v>
      </c>
      <c r="F318" s="8">
        <f t="shared" si="66"/>
        <v>658.3726898953818</v>
      </c>
      <c r="G318" s="8">
        <f t="shared" si="62"/>
        <v>512.8203464871979</v>
      </c>
      <c r="H318" s="8">
        <f t="shared" si="63"/>
        <v>500</v>
      </c>
      <c r="I318" s="4">
        <f t="shared" si="67"/>
        <v>21308736.378603853</v>
      </c>
      <c r="J318" s="7">
        <f t="shared" si="58"/>
        <v>6.508880232397398</v>
      </c>
      <c r="K318" s="8">
        <f t="shared" si="68"/>
        <v>7</v>
      </c>
      <c r="L318" s="4">
        <f t="shared" si="59"/>
        <v>4218670395.1752176</v>
      </c>
      <c r="M318" s="4">
        <f t="shared" si="60"/>
        <v>3962164417146.9478</v>
      </c>
      <c r="N318" s="7">
        <f t="shared" si="69"/>
        <v>66.0360736191158</v>
      </c>
      <c r="O318" s="7">
        <f t="shared" si="61"/>
        <v>755.573553622727</v>
      </c>
    </row>
    <row r="319" spans="2:15" ht="12.75">
      <c r="B319" s="8">
        <f t="shared" si="70"/>
        <v>8486.250000000027</v>
      </c>
      <c r="C319">
        <f t="shared" si="64"/>
        <v>279.0000000000009</v>
      </c>
      <c r="D319" s="7">
        <f t="shared" si="65"/>
        <v>23.250000000000075</v>
      </c>
      <c r="E319" s="7">
        <f t="shared" si="57"/>
        <v>755.573553622727</v>
      </c>
      <c r="F319" s="8">
        <f t="shared" si="66"/>
        <v>657.020481411067</v>
      </c>
      <c r="G319" s="8">
        <f t="shared" si="62"/>
        <v>512.5919324247775</v>
      </c>
      <c r="H319" s="8">
        <f t="shared" si="63"/>
        <v>500</v>
      </c>
      <c r="I319" s="4">
        <f t="shared" si="67"/>
        <v>21115677.975832824</v>
      </c>
      <c r="J319" s="7">
        <f t="shared" si="58"/>
        <v>6.508880232397398</v>
      </c>
      <c r="K319" s="8">
        <f t="shared" si="68"/>
        <v>7</v>
      </c>
      <c r="L319" s="4">
        <f t="shared" si="59"/>
        <v>4180448993.6880913</v>
      </c>
      <c r="M319" s="4">
        <f t="shared" si="60"/>
        <v>3966344866140.6357</v>
      </c>
      <c r="N319" s="7">
        <f t="shared" si="69"/>
        <v>66.10574776901059</v>
      </c>
      <c r="O319" s="7">
        <f t="shared" si="61"/>
        <v>754.0325658463008</v>
      </c>
    </row>
    <row r="320" spans="2:15" ht="12.75">
      <c r="B320" s="8">
        <f t="shared" si="70"/>
        <v>8516.666666666693</v>
      </c>
      <c r="C320">
        <f t="shared" si="64"/>
        <v>280.00000000000085</v>
      </c>
      <c r="D320" s="7">
        <f t="shared" si="65"/>
        <v>23.333333333333403</v>
      </c>
      <c r="E320" s="7">
        <f t="shared" si="57"/>
        <v>754.0325658463008</v>
      </c>
      <c r="F320" s="8">
        <f t="shared" si="66"/>
        <v>655.6804920402616</v>
      </c>
      <c r="G320" s="8">
        <f t="shared" si="62"/>
        <v>512.3677251496147</v>
      </c>
      <c r="H320" s="8">
        <f t="shared" si="63"/>
        <v>500</v>
      </c>
      <c r="I320" s="4">
        <f t="shared" si="67"/>
        <v>20924527.733396057</v>
      </c>
      <c r="J320" s="7">
        <f t="shared" si="58"/>
        <v>6.508880232397398</v>
      </c>
      <c r="K320" s="8">
        <f t="shared" si="68"/>
        <v>7</v>
      </c>
      <c r="L320" s="4">
        <f t="shared" si="59"/>
        <v>4142605366.807979</v>
      </c>
      <c r="M320" s="4">
        <f t="shared" si="60"/>
        <v>3970487471507.444</v>
      </c>
      <c r="N320" s="7">
        <f t="shared" si="69"/>
        <v>66.17479119179073</v>
      </c>
      <c r="O320" s="7">
        <f t="shared" si="61"/>
        <v>752.5054917924762</v>
      </c>
    </row>
    <row r="321" spans="2:15" ht="12.75">
      <c r="B321" s="8">
        <f t="shared" si="70"/>
        <v>8547.08333333336</v>
      </c>
      <c r="C321">
        <f t="shared" si="64"/>
        <v>281.00000000000085</v>
      </c>
      <c r="D321" s="7">
        <f t="shared" si="65"/>
        <v>23.41666666666674</v>
      </c>
      <c r="E321" s="7">
        <f t="shared" si="57"/>
        <v>752.5054917924762</v>
      </c>
      <c r="F321" s="8">
        <f t="shared" si="66"/>
        <v>654.352601558675</v>
      </c>
      <c r="G321" s="8">
        <f t="shared" si="62"/>
        <v>512.1476447626443</v>
      </c>
      <c r="H321" s="8">
        <f t="shared" si="63"/>
        <v>500</v>
      </c>
      <c r="I321" s="4">
        <f t="shared" si="67"/>
        <v>20735264.641335305</v>
      </c>
      <c r="J321" s="7">
        <f t="shared" si="58"/>
        <v>6.508880232397398</v>
      </c>
      <c r="K321" s="8">
        <f t="shared" si="68"/>
        <v>7</v>
      </c>
      <c r="L321" s="4">
        <f t="shared" si="59"/>
        <v>4105135355.016114</v>
      </c>
      <c r="M321" s="4">
        <f t="shared" si="60"/>
        <v>3974592606862.46</v>
      </c>
      <c r="N321" s="7">
        <f t="shared" si="69"/>
        <v>66.24321011437434</v>
      </c>
      <c r="O321" s="7">
        <f t="shared" si="61"/>
        <v>750.9921947146102</v>
      </c>
    </row>
    <row r="322" spans="2:15" ht="12.75">
      <c r="B322" s="8">
        <f t="shared" si="70"/>
        <v>8577.500000000025</v>
      </c>
      <c r="C322">
        <f t="shared" si="64"/>
        <v>282.00000000000085</v>
      </c>
      <c r="D322" s="7">
        <f t="shared" si="65"/>
        <v>23.50000000000007</v>
      </c>
      <c r="E322" s="7">
        <f t="shared" si="57"/>
        <v>750.9921947146102</v>
      </c>
      <c r="F322" s="8">
        <f t="shared" si="66"/>
        <v>653.0366910561828</v>
      </c>
      <c r="G322" s="8">
        <f t="shared" si="62"/>
        <v>511.9316129103475</v>
      </c>
      <c r="H322" s="8">
        <f t="shared" si="63"/>
        <v>500</v>
      </c>
      <c r="I322" s="4">
        <f t="shared" si="67"/>
        <v>20547867.94607731</v>
      </c>
      <c r="J322" s="7">
        <f t="shared" si="58"/>
        <v>6.508880232397398</v>
      </c>
      <c r="K322" s="8">
        <f t="shared" si="68"/>
        <v>7</v>
      </c>
      <c r="L322" s="4">
        <f t="shared" si="59"/>
        <v>4068034849.552431</v>
      </c>
      <c r="M322" s="4">
        <f t="shared" si="60"/>
        <v>3978660641712.012</v>
      </c>
      <c r="N322" s="7">
        <f t="shared" si="69"/>
        <v>66.3110106952002</v>
      </c>
      <c r="O322" s="7">
        <f t="shared" si="61"/>
        <v>749.4925393591988</v>
      </c>
    </row>
    <row r="323" spans="2:15" ht="12.75">
      <c r="B323" s="8">
        <f t="shared" si="70"/>
        <v>8607.916666666692</v>
      </c>
      <c r="C323">
        <f t="shared" si="64"/>
        <v>283.0000000000008</v>
      </c>
      <c r="D323" s="7">
        <f t="shared" si="65"/>
        <v>23.5833333333334</v>
      </c>
      <c r="E323" s="7">
        <f t="shared" si="57"/>
        <v>749.4925393591988</v>
      </c>
      <c r="F323" s="8">
        <f t="shared" si="66"/>
        <v>651.7326429210425</v>
      </c>
      <c r="G323" s="8">
        <f t="shared" si="62"/>
        <v>511.7195527552215</v>
      </c>
      <c r="H323" s="8">
        <f t="shared" si="63"/>
        <v>500</v>
      </c>
      <c r="I323" s="4">
        <f t="shared" si="67"/>
        <v>20362317.147105392</v>
      </c>
      <c r="J323" s="7">
        <f t="shared" si="58"/>
        <v>6.508880232397398</v>
      </c>
      <c r="K323" s="8">
        <f t="shared" si="68"/>
        <v>7</v>
      </c>
      <c r="L323" s="4">
        <f t="shared" si="59"/>
        <v>4031299791.7566094</v>
      </c>
      <c r="M323" s="4">
        <f t="shared" si="60"/>
        <v>3982691941503.769</v>
      </c>
      <c r="N323" s="7">
        <f t="shared" si="69"/>
        <v>66.37819902506283</v>
      </c>
      <c r="O323" s="7">
        <f t="shared" si="61"/>
        <v>748.0063919477752</v>
      </c>
    </row>
    <row r="324" spans="2:15" ht="12.75">
      <c r="B324" s="8">
        <f t="shared" si="70"/>
        <v>8638.333333333358</v>
      </c>
      <c r="C324">
        <f t="shared" si="64"/>
        <v>284.0000000000008</v>
      </c>
      <c r="D324" s="7">
        <f t="shared" si="65"/>
        <v>23.666666666666732</v>
      </c>
      <c r="E324" s="7">
        <f t="shared" si="57"/>
        <v>748.0063919477752</v>
      </c>
      <c r="F324" s="8">
        <f t="shared" si="66"/>
        <v>650.4403408241524</v>
      </c>
      <c r="G324" s="8">
        <f t="shared" si="62"/>
        <v>511.5113889467439</v>
      </c>
      <c r="H324" s="8">
        <f t="shared" si="63"/>
        <v>500</v>
      </c>
      <c r="I324" s="4">
        <f t="shared" si="67"/>
        <v>20178591.99365155</v>
      </c>
      <c r="J324" s="7">
        <f t="shared" si="58"/>
        <v>6.508880232397398</v>
      </c>
      <c r="K324" s="8">
        <f t="shared" si="68"/>
        <v>7</v>
      </c>
      <c r="L324" s="4">
        <f t="shared" si="59"/>
        <v>3994926172.413184</v>
      </c>
      <c r="M324" s="4">
        <f t="shared" si="60"/>
        <v>3986686867676.182</v>
      </c>
      <c r="N324" s="7">
        <f t="shared" si="69"/>
        <v>66.44478112793637</v>
      </c>
      <c r="O324" s="7">
        <f t="shared" si="61"/>
        <v>746.5336201592003</v>
      </c>
    </row>
    <row r="325" spans="2:15" ht="12.75">
      <c r="B325" s="8">
        <f t="shared" si="70"/>
        <v>8668.750000000024</v>
      </c>
      <c r="C325">
        <f t="shared" si="64"/>
        <v>285.00000000000074</v>
      </c>
      <c r="D325" s="7">
        <f t="shared" si="65"/>
        <v>23.75000000000006</v>
      </c>
      <c r="E325" s="7">
        <f t="shared" si="57"/>
        <v>746.5336201592003</v>
      </c>
      <c r="F325" s="8">
        <f t="shared" si="66"/>
        <v>649.1596697036524</v>
      </c>
      <c r="G325" s="8">
        <f t="shared" si="62"/>
        <v>511.307047592873</v>
      </c>
      <c r="H325" s="8">
        <f t="shared" si="63"/>
        <v>500</v>
      </c>
      <c r="I325" s="4">
        <f t="shared" si="67"/>
        <v>19996672.481451824</v>
      </c>
      <c r="J325" s="7">
        <f t="shared" si="58"/>
        <v>6.508880232397398</v>
      </c>
      <c r="K325" s="8">
        <f t="shared" si="68"/>
        <v>7</v>
      </c>
      <c r="L325" s="4">
        <f t="shared" si="59"/>
        <v>3958910031.1091733</v>
      </c>
      <c r="M325" s="4">
        <f t="shared" si="60"/>
        <v>3990645777707.2915</v>
      </c>
      <c r="N325" s="7">
        <f t="shared" si="69"/>
        <v>66.51076296178819</v>
      </c>
      <c r="O325" s="7">
        <f t="shared" si="61"/>
        <v>745.0740931120737</v>
      </c>
    </row>
    <row r="326" spans="2:15" ht="12.75">
      <c r="B326" s="8">
        <f t="shared" si="70"/>
        <v>8699.16666666669</v>
      </c>
      <c r="C326">
        <f t="shared" si="64"/>
        <v>286.00000000000074</v>
      </c>
      <c r="D326" s="7">
        <f t="shared" si="65"/>
        <v>23.833333333333396</v>
      </c>
      <c r="E326" s="7">
        <f t="shared" si="57"/>
        <v>745.0740931120737</v>
      </c>
      <c r="F326" s="8">
        <f t="shared" si="66"/>
        <v>647.8905157496293</v>
      </c>
      <c r="G326" s="8">
        <f t="shared" si="62"/>
        <v>511.1064562320409</v>
      </c>
      <c r="H326" s="8">
        <f t="shared" si="63"/>
        <v>500</v>
      </c>
      <c r="I326" s="4">
        <f t="shared" si="67"/>
        <v>19816538.849530697</v>
      </c>
      <c r="J326" s="7">
        <f t="shared" si="58"/>
        <v>6.508880232397398</v>
      </c>
      <c r="K326" s="8">
        <f t="shared" si="68"/>
        <v>7</v>
      </c>
      <c r="L326" s="4">
        <f t="shared" si="59"/>
        <v>3923247455.597465</v>
      </c>
      <c r="M326" s="4">
        <f t="shared" si="60"/>
        <v>3994569025162.889</v>
      </c>
      <c r="N326" s="7">
        <f t="shared" si="69"/>
        <v>66.57615041938149</v>
      </c>
      <c r="O326" s="7">
        <f t="shared" si="61"/>
        <v>743.6276813474232</v>
      </c>
    </row>
    <row r="327" spans="2:15" ht="12.75">
      <c r="B327" s="8">
        <f aca="true" t="shared" si="71" ref="B327:B335">B326+$B$36</f>
        <v>8729.583333333356</v>
      </c>
      <c r="C327">
        <f t="shared" si="64"/>
        <v>287.00000000000074</v>
      </c>
      <c r="D327" s="7">
        <f t="shared" si="65"/>
        <v>23.91666666666673</v>
      </c>
      <c r="E327" s="7">
        <f t="shared" si="57"/>
        <v>743.6276813474232</v>
      </c>
      <c r="F327" s="8">
        <f t="shared" si="66"/>
        <v>646.6327663890637</v>
      </c>
      <c r="G327" s="8">
        <f t="shared" si="62"/>
        <v>510.90954380565347</v>
      </c>
      <c r="H327" s="8">
        <f t="shared" si="63"/>
        <v>500</v>
      </c>
      <c r="I327" s="4">
        <f t="shared" si="67"/>
        <v>19638171.57703406</v>
      </c>
      <c r="J327" s="7">
        <f t="shared" si="58"/>
        <v>6.508880232397398</v>
      </c>
      <c r="K327" s="8">
        <f t="shared" si="68"/>
        <v>7</v>
      </c>
      <c r="L327" s="4">
        <f t="shared" si="59"/>
        <v>3887934581.169807</v>
      </c>
      <c r="M327" s="4">
        <f t="shared" si="60"/>
        <v>3998456959744.059</v>
      </c>
      <c r="N327" s="7">
        <f t="shared" si="69"/>
        <v>66.64094932906765</v>
      </c>
      <c r="O327" s="7">
        <f t="shared" si="61"/>
        <v>742.1942568115941</v>
      </c>
    </row>
    <row r="328" spans="2:15" ht="12.75">
      <c r="B328" s="8">
        <f t="shared" si="71"/>
        <v>8760.000000000022</v>
      </c>
      <c r="C328">
        <f t="shared" si="64"/>
        <v>288.0000000000007</v>
      </c>
      <c r="D328" s="7">
        <f t="shared" si="65"/>
        <v>24.000000000000057</v>
      </c>
      <c r="E328" s="7">
        <f t="shared" si="57"/>
        <v>742.1942568115941</v>
      </c>
      <c r="F328" s="8">
        <f t="shared" si="66"/>
        <v>645.3863102709514</v>
      </c>
      <c r="G328" s="8">
        <f t="shared" si="62"/>
        <v>510.71624063108203</v>
      </c>
      <c r="H328" s="8">
        <f t="shared" si="63"/>
        <v>500</v>
      </c>
      <c r="I328" s="4">
        <f t="shared" si="67"/>
        <v>19461551.380100936</v>
      </c>
      <c r="J328" s="7">
        <f t="shared" si="58"/>
        <v>6.508880232397398</v>
      </c>
      <c r="K328" s="8">
        <f t="shared" si="68"/>
        <v>7</v>
      </c>
      <c r="L328" s="4">
        <f t="shared" si="59"/>
        <v>3852967590.0374775</v>
      </c>
      <c r="M328" s="4">
        <f t="shared" si="60"/>
        <v>4002309927334.0967</v>
      </c>
      <c r="N328" s="7">
        <f t="shared" si="69"/>
        <v>66.70516545556828</v>
      </c>
      <c r="O328" s="7">
        <f t="shared" si="61"/>
        <v>740.7736928393645</v>
      </c>
    </row>
    <row r="329" spans="2:15" ht="12.75">
      <c r="B329" s="8">
        <f t="shared" si="71"/>
        <v>8790.416666666688</v>
      </c>
      <c r="C329">
        <f t="shared" si="64"/>
        <v>289.0000000000007</v>
      </c>
      <c r="D329" s="7">
        <f t="shared" si="65"/>
        <v>24.08333333333339</v>
      </c>
      <c r="E329" s="7">
        <f t="shared" si="57"/>
        <v>740.7736928393645</v>
      </c>
      <c r="F329" s="8">
        <f t="shared" si="66"/>
        <v>644.1510372516213</v>
      </c>
      <c r="G329" s="8">
        <f t="shared" si="62"/>
        <v>510.5264783751404</v>
      </c>
      <c r="H329" s="8">
        <f t="shared" si="63"/>
        <v>500</v>
      </c>
      <c r="I329" s="4">
        <f t="shared" si="67"/>
        <v>19286659.20877712</v>
      </c>
      <c r="J329" s="7">
        <f t="shared" si="58"/>
        <v>6.508880232397398</v>
      </c>
      <c r="K329" s="8">
        <f t="shared" si="68"/>
        <v>7</v>
      </c>
      <c r="L329" s="4">
        <f t="shared" si="59"/>
        <v>3818342710.720253</v>
      </c>
      <c r="M329" s="4">
        <f t="shared" si="60"/>
        <v>4006128270044.817</v>
      </c>
      <c r="N329" s="7">
        <f t="shared" si="69"/>
        <v>66.76880450074695</v>
      </c>
      <c r="O329" s="7">
        <f t="shared" si="61"/>
        <v>739.3658641372849</v>
      </c>
    </row>
    <row r="330" spans="2:15" ht="12.75">
      <c r="B330" s="8">
        <f t="shared" si="71"/>
        <v>8820.833333333354</v>
      </c>
      <c r="C330">
        <f t="shared" si="64"/>
        <v>290.0000000000007</v>
      </c>
      <c r="D330" s="7">
        <f t="shared" si="65"/>
        <v>24.166666666666725</v>
      </c>
      <c r="E330" s="7">
        <f t="shared" si="57"/>
        <v>739.3658641372849</v>
      </c>
      <c r="F330" s="8">
        <f t="shared" si="66"/>
        <v>642.9268383802478</v>
      </c>
      <c r="G330" s="8">
        <f t="shared" si="62"/>
        <v>510.3401900280441</v>
      </c>
      <c r="H330" s="8">
        <f t="shared" si="63"/>
        <v>500</v>
      </c>
      <c r="I330" s="4">
        <f t="shared" si="67"/>
        <v>19113476.24397013</v>
      </c>
      <c r="J330" s="7">
        <f t="shared" si="58"/>
        <v>6.508880232397398</v>
      </c>
      <c r="K330" s="8">
        <f t="shared" si="68"/>
        <v>7</v>
      </c>
      <c r="L330" s="4">
        <f t="shared" si="59"/>
        <v>3784056217.443556</v>
      </c>
      <c r="M330" s="4">
        <f t="shared" si="60"/>
        <v>4009912326262.2603</v>
      </c>
      <c r="N330" s="7">
        <f t="shared" si="69"/>
        <v>66.831872104371</v>
      </c>
      <c r="O330" s="7">
        <f t="shared" si="61"/>
        <v>737.9706467672203</v>
      </c>
    </row>
    <row r="331" spans="2:15" ht="12.75">
      <c r="B331" s="8">
        <f t="shared" si="71"/>
        <v>8851.25000000002</v>
      </c>
      <c r="C331">
        <f t="shared" si="64"/>
        <v>291.0000000000006</v>
      </c>
      <c r="D331" s="7">
        <f t="shared" si="65"/>
        <v>24.250000000000053</v>
      </c>
      <c r="E331" s="7">
        <f t="shared" si="57"/>
        <v>737.9706467672203</v>
      </c>
      <c r="F331" s="8">
        <f t="shared" si="66"/>
        <v>641.7136058845394</v>
      </c>
      <c r="G331" s="8">
        <f t="shared" si="62"/>
        <v>510.1573098778403</v>
      </c>
      <c r="H331" s="8">
        <f t="shared" si="63"/>
        <v>500</v>
      </c>
      <c r="I331" s="4">
        <f t="shared" si="67"/>
        <v>18941983.894442905</v>
      </c>
      <c r="J331" s="7">
        <f t="shared" si="58"/>
        <v>6.508880232397398</v>
      </c>
      <c r="K331" s="8">
        <f t="shared" si="68"/>
        <v>7</v>
      </c>
      <c r="L331" s="4">
        <f t="shared" si="59"/>
        <v>3750104429.5432663</v>
      </c>
      <c r="M331" s="4">
        <f t="shared" si="60"/>
        <v>4013662430691.8037</v>
      </c>
      <c r="N331" s="7">
        <f t="shared" si="69"/>
        <v>66.8943738448634</v>
      </c>
      <c r="O331" s="7">
        <f t="shared" si="61"/>
        <v>736.5879181300947</v>
      </c>
    </row>
    <row r="332" spans="2:15" ht="12.75">
      <c r="B332" s="8">
        <f t="shared" si="71"/>
        <v>8881.666666666686</v>
      </c>
      <c r="C332">
        <f t="shared" si="64"/>
        <v>292.0000000000006</v>
      </c>
      <c r="D332" s="7">
        <f t="shared" si="65"/>
        <v>24.333333333333385</v>
      </c>
      <c r="E332" s="7">
        <f t="shared" si="57"/>
        <v>736.5879181300947</v>
      </c>
      <c r="F332" s="8">
        <f t="shared" si="66"/>
        <v>640.5112331566041</v>
      </c>
      <c r="G332" s="8">
        <f t="shared" si="62"/>
        <v>509.97777348530184</v>
      </c>
      <c r="H332" s="8">
        <f t="shared" si="63"/>
        <v>500</v>
      </c>
      <c r="I332" s="4">
        <f t="shared" si="67"/>
        <v>18772163.79384598</v>
      </c>
      <c r="J332" s="7">
        <f t="shared" si="58"/>
        <v>6.508880232397398</v>
      </c>
      <c r="K332" s="8">
        <f t="shared" si="68"/>
        <v>7</v>
      </c>
      <c r="L332" s="4">
        <f t="shared" si="59"/>
        <v>3716483710.878162</v>
      </c>
      <c r="M332" s="4">
        <f t="shared" si="60"/>
        <v>4017378914402.6816</v>
      </c>
      <c r="N332" s="7">
        <f t="shared" si="69"/>
        <v>66.95631524004469</v>
      </c>
      <c r="O332" s="7">
        <f t="shared" si="61"/>
        <v>735.2175569498756</v>
      </c>
    </row>
    <row r="333" spans="2:15" ht="12.75">
      <c r="B333" s="8">
        <f t="shared" si="71"/>
        <v>8912.083333333352</v>
      </c>
      <c r="C333">
        <f t="shared" si="64"/>
        <v>293.0000000000006</v>
      </c>
      <c r="D333" s="7">
        <f t="shared" si="65"/>
        <v>24.416666666666718</v>
      </c>
      <c r="E333" s="7">
        <f t="shared" si="57"/>
        <v>735.2175569498756</v>
      </c>
      <c r="F333" s="8">
        <f t="shared" si="66"/>
        <v>639.3196147390223</v>
      </c>
      <c r="G333" s="8">
        <f t="shared" si="62"/>
        <v>509.8015176592864</v>
      </c>
      <c r="H333" s="8">
        <f t="shared" si="63"/>
        <v>500</v>
      </c>
      <c r="I333" s="4">
        <f t="shared" si="67"/>
        <v>18603997.797792524</v>
      </c>
      <c r="J333" s="7">
        <f t="shared" si="58"/>
        <v>6.508880232397398</v>
      </c>
      <c r="K333" s="8">
        <f t="shared" si="68"/>
        <v>7</v>
      </c>
      <c r="L333" s="4">
        <f t="shared" si="59"/>
        <v>3683190469.250835</v>
      </c>
      <c r="M333" s="4">
        <f t="shared" si="60"/>
        <v>4021062104871.9326</v>
      </c>
      <c r="N333" s="7">
        <f t="shared" si="69"/>
        <v>67.01770174786554</v>
      </c>
      <c r="O333" s="7">
        <f t="shared" si="61"/>
        <v>733.8594432577237</v>
      </c>
    </row>
    <row r="334" spans="2:15" ht="12.75">
      <c r="B334" s="8">
        <f t="shared" si="71"/>
        <v>8942.500000000018</v>
      </c>
      <c r="C334">
        <f t="shared" si="64"/>
        <v>294.00000000000057</v>
      </c>
      <c r="D334" s="7">
        <f t="shared" si="65"/>
        <v>24.500000000000046</v>
      </c>
      <c r="E334" s="7">
        <f t="shared" si="57"/>
        <v>733.8594432577237</v>
      </c>
      <c r="F334" s="8">
        <f t="shared" si="66"/>
        <v>638.1386463110641</v>
      </c>
      <c r="G334" s="8">
        <f t="shared" si="62"/>
        <v>509.62848043254024</v>
      </c>
      <c r="H334" s="8">
        <f t="shared" si="63"/>
        <v>500</v>
      </c>
      <c r="I334" s="4">
        <f t="shared" si="67"/>
        <v>18437467.980967164</v>
      </c>
      <c r="J334" s="7">
        <f t="shared" si="58"/>
        <v>6.508880232397398</v>
      </c>
      <c r="K334" s="8">
        <f t="shared" si="68"/>
        <v>7</v>
      </c>
      <c r="L334" s="4">
        <f t="shared" si="59"/>
        <v>3650221155.8353047</v>
      </c>
      <c r="M334" s="4">
        <f t="shared" si="60"/>
        <v>4024712326027.768</v>
      </c>
      <c r="N334" s="7">
        <f t="shared" si="69"/>
        <v>67.07853876712947</v>
      </c>
      <c r="O334" s="7">
        <f t="shared" si="61"/>
        <v>732.5134583763826</v>
      </c>
    </row>
    <row r="335" spans="2:15" ht="12.75">
      <c r="B335" s="8">
        <f t="shared" si="71"/>
        <v>8972.916666666684</v>
      </c>
      <c r="C335">
        <f t="shared" si="64"/>
        <v>295.00000000000057</v>
      </c>
      <c r="D335" s="7">
        <f t="shared" si="65"/>
        <v>24.583333333333382</v>
      </c>
      <c r="E335" s="7">
        <f t="shared" si="57"/>
        <v>732.5134583763826</v>
      </c>
      <c r="F335" s="8">
        <f t="shared" si="66"/>
        <v>636.9682246751154</v>
      </c>
      <c r="G335" s="8">
        <f t="shared" si="62"/>
        <v>509.45860103795314</v>
      </c>
      <c r="H335" s="8">
        <f t="shared" si="63"/>
        <v>500</v>
      </c>
      <c r="I335" s="4">
        <f t="shared" si="67"/>
        <v>18272556.63427749</v>
      </c>
      <c r="J335" s="7">
        <f t="shared" si="58"/>
        <v>6.508880232397398</v>
      </c>
      <c r="K335" s="8">
        <f t="shared" si="68"/>
        <v>7</v>
      </c>
      <c r="L335" s="4">
        <f t="shared" si="59"/>
        <v>3617572264.613075</v>
      </c>
      <c r="M335" s="4">
        <f t="shared" si="60"/>
        <v>4028329898292.3813</v>
      </c>
      <c r="N335" s="7">
        <f t="shared" si="69"/>
        <v>67.13883163820636</v>
      </c>
      <c r="O335" s="7">
        <f t="shared" si="61"/>
        <v>731.1794849047343</v>
      </c>
    </row>
    <row r="336" spans="2:15" ht="12.75">
      <c r="B336" s="8">
        <f aca="true" t="shared" si="72" ref="B336:B341">B335+$B$36</f>
        <v>9003.33333333335</v>
      </c>
      <c r="C336">
        <f t="shared" si="64"/>
        <v>296.00000000000057</v>
      </c>
      <c r="D336" s="7">
        <f t="shared" si="65"/>
        <v>24.666666666666714</v>
      </c>
      <c r="E336" s="7">
        <f t="shared" si="57"/>
        <v>731.1794849047343</v>
      </c>
      <c r="F336" s="8">
        <f t="shared" si="66"/>
        <v>635.8082477432473</v>
      </c>
      <c r="G336" s="8">
        <f t="shared" si="62"/>
        <v>509.29181988524925</v>
      </c>
      <c r="H336" s="8">
        <f t="shared" si="63"/>
        <v>500</v>
      </c>
      <c r="I336" s="4">
        <f t="shared" si="67"/>
        <v>18109246.26203867</v>
      </c>
      <c r="J336" s="7">
        <f t="shared" si="58"/>
        <v>6.508880232397398</v>
      </c>
      <c r="K336" s="8">
        <f t="shared" si="68"/>
        <v>7</v>
      </c>
      <c r="L336" s="4">
        <f t="shared" si="59"/>
        <v>3585240331.815749</v>
      </c>
      <c r="M336" s="4">
        <f t="shared" si="60"/>
        <v>4031915138624.1973</v>
      </c>
      <c r="N336" s="7">
        <f t="shared" si="69"/>
        <v>67.19858564373662</v>
      </c>
      <c r="O336" s="7">
        <f t="shared" si="61"/>
        <v>729.8574067026019</v>
      </c>
    </row>
    <row r="337" spans="2:15" ht="12.75">
      <c r="B337" s="8">
        <f t="shared" si="72"/>
        <v>9033.750000000016</v>
      </c>
      <c r="C337">
        <f t="shared" si="64"/>
        <v>297.0000000000005</v>
      </c>
      <c r="D337" s="7">
        <f t="shared" si="65"/>
        <v>24.750000000000043</v>
      </c>
      <c r="E337" s="7">
        <f t="shared" si="57"/>
        <v>729.8574067026019</v>
      </c>
      <c r="F337" s="8">
        <f t="shared" si="66"/>
        <v>634.6586145240017</v>
      </c>
      <c r="G337" s="8">
        <f t="shared" si="62"/>
        <v>509.1280785381126</v>
      </c>
      <c r="H337" s="8">
        <f t="shared" si="63"/>
        <v>500</v>
      </c>
      <c r="I337" s="4">
        <f t="shared" si="67"/>
        <v>17947519.579201844</v>
      </c>
      <c r="J337" s="7">
        <f t="shared" si="58"/>
        <v>6.508880232397398</v>
      </c>
      <c r="K337" s="8">
        <f t="shared" si="68"/>
        <v>7</v>
      </c>
      <c r="L337" s="4">
        <f t="shared" si="59"/>
        <v>3553221935.3763113</v>
      </c>
      <c r="M337" s="4">
        <f t="shared" si="60"/>
        <v>4035468360559.5737</v>
      </c>
      <c r="N337" s="7">
        <f t="shared" si="69"/>
        <v>67.25780600932623</v>
      </c>
      <c r="O337" s="7">
        <f t="shared" si="61"/>
        <v>728.5471088756666</v>
      </c>
    </row>
    <row r="338" spans="2:15" ht="12.75">
      <c r="B338" s="8">
        <f t="shared" si="72"/>
        <v>9064.166666666682</v>
      </c>
      <c r="C338">
        <f t="shared" si="64"/>
        <v>298.0000000000005</v>
      </c>
      <c r="D338" s="7">
        <f t="shared" si="65"/>
        <v>24.833333333333375</v>
      </c>
      <c r="E338" s="7">
        <f t="shared" si="57"/>
        <v>728.5471088756666</v>
      </c>
      <c r="F338" s="8">
        <f t="shared" si="66"/>
        <v>633.5192251092753</v>
      </c>
      <c r="G338" s="8">
        <f t="shared" si="62"/>
        <v>508.96731969173055</v>
      </c>
      <c r="H338" s="8">
        <f t="shared" si="63"/>
        <v>500</v>
      </c>
      <c r="I338" s="4">
        <f t="shared" si="67"/>
        <v>17787359.50860905</v>
      </c>
      <c r="J338" s="7">
        <f t="shared" si="58"/>
        <v>6.508880232397398</v>
      </c>
      <c r="K338" s="8">
        <f t="shared" si="68"/>
        <v>7</v>
      </c>
      <c r="L338" s="4">
        <f t="shared" si="59"/>
        <v>3521513694.385661</v>
      </c>
      <c r="M338" s="4">
        <f t="shared" si="60"/>
        <v>4038989874253.9595</v>
      </c>
      <c r="N338" s="7">
        <f t="shared" si="69"/>
        <v>67.31649790423265</v>
      </c>
      <c r="O338" s="7">
        <f t="shared" si="61"/>
        <v>727.2484777606683</v>
      </c>
    </row>
    <row r="339" spans="2:15" ht="12.75">
      <c r="B339" s="8">
        <f t="shared" si="72"/>
        <v>9094.583333333348</v>
      </c>
      <c r="C339">
        <f t="shared" si="64"/>
        <v>299.0000000000005</v>
      </c>
      <c r="D339" s="7">
        <f t="shared" si="65"/>
        <v>24.91666666666671</v>
      </c>
      <c r="E339" s="7">
        <f t="shared" si="57"/>
        <v>727.2484777606683</v>
      </c>
      <c r="F339" s="8">
        <f t="shared" si="66"/>
        <v>632.3899806614507</v>
      </c>
      <c r="G339" s="8">
        <f t="shared" si="62"/>
        <v>508.80948715076653</v>
      </c>
      <c r="H339" s="8">
        <f t="shared" si="63"/>
        <v>500</v>
      </c>
      <c r="I339" s="4">
        <f t="shared" si="67"/>
        <v>17628749.178295497</v>
      </c>
      <c r="J339" s="7">
        <f t="shared" si="58"/>
        <v>6.508880232397398</v>
      </c>
      <c r="K339" s="8">
        <f t="shared" si="68"/>
        <v>7</v>
      </c>
      <c r="L339" s="4">
        <f t="shared" si="59"/>
        <v>3490112268.5585246</v>
      </c>
      <c r="M339" s="4">
        <f t="shared" si="60"/>
        <v>4042479986522.518</v>
      </c>
      <c r="N339" s="7">
        <f t="shared" si="69"/>
        <v>67.37466644204197</v>
      </c>
      <c r="O339" s="7">
        <f t="shared" si="61"/>
        <v>725.9614009107438</v>
      </c>
    </row>
    <row r="340" spans="2:15" ht="12.75">
      <c r="B340" s="8">
        <f t="shared" si="72"/>
        <v>9125.000000000015</v>
      </c>
      <c r="C340">
        <f t="shared" si="64"/>
        <v>300.00000000000045</v>
      </c>
      <c r="D340" s="7">
        <f t="shared" si="65"/>
        <v>25.00000000000004</v>
      </c>
      <c r="E340" s="7">
        <f t="shared" si="57"/>
        <v>725.9614009107438</v>
      </c>
      <c r="F340" s="8">
        <f t="shared" si="66"/>
        <v>631.2707834006468</v>
      </c>
      <c r="G340" s="8">
        <f t="shared" si="62"/>
        <v>508.65452580773757</v>
      </c>
      <c r="H340" s="8">
        <f t="shared" si="63"/>
        <v>500</v>
      </c>
      <c r="I340" s="4">
        <f t="shared" si="67"/>
        <v>17471671.91882149</v>
      </c>
      <c r="J340" s="7">
        <f t="shared" si="58"/>
        <v>6.508880232397398</v>
      </c>
      <c r="K340" s="8">
        <f t="shared" si="68"/>
        <v>7</v>
      </c>
      <c r="L340" s="4">
        <f t="shared" si="59"/>
        <v>3459014357.7052264</v>
      </c>
      <c r="M340" s="4">
        <f t="shared" si="60"/>
        <v>4045939000880.223</v>
      </c>
      <c r="N340" s="7">
        <f t="shared" si="69"/>
        <v>67.43231668133706</v>
      </c>
      <c r="O340" s="7">
        <f t="shared" si="61"/>
        <v>724.6857670809377</v>
      </c>
    </row>
    <row r="341" spans="2:15" ht="12.75">
      <c r="B341" s="8">
        <f t="shared" si="72"/>
        <v>9155.41666666668</v>
      </c>
      <c r="C341">
        <f t="shared" si="64"/>
        <v>301.00000000000045</v>
      </c>
      <c r="D341" s="7">
        <f t="shared" si="65"/>
        <v>25.08333333333337</v>
      </c>
      <c r="E341" s="7">
        <f t="shared" si="57"/>
        <v>724.6857670809377</v>
      </c>
      <c r="F341" s="8">
        <f t="shared" si="66"/>
        <v>630.1615365921198</v>
      </c>
      <c r="G341" s="8">
        <f t="shared" si="62"/>
        <v>508.502381621796</v>
      </c>
      <c r="H341" s="8">
        <f t="shared" si="63"/>
        <v>500</v>
      </c>
      <c r="I341" s="4">
        <f t="shared" si="67"/>
        <v>17316111.260637853</v>
      </c>
      <c r="J341" s="7">
        <f t="shared" si="58"/>
        <v>6.508880232397398</v>
      </c>
      <c r="K341" s="8">
        <f t="shared" si="68"/>
        <v>7</v>
      </c>
      <c r="L341" s="4">
        <f t="shared" si="59"/>
        <v>3428216701.2101083</v>
      </c>
      <c r="M341" s="4">
        <f t="shared" si="60"/>
        <v>4049367217581.433</v>
      </c>
      <c r="N341" s="7">
        <f t="shared" si="69"/>
        <v>67.48945362635722</v>
      </c>
      <c r="O341" s="7">
        <f t="shared" si="61"/>
        <v>723.421466213975</v>
      </c>
    </row>
    <row r="342" spans="2:4" ht="12.75">
      <c r="B342" s="8"/>
      <c r="D342" s="7"/>
    </row>
    <row r="343" spans="2:4" ht="12.75">
      <c r="B343" s="8"/>
      <c r="D343" s="7"/>
    </row>
    <row r="344" spans="2:4" ht="12.75">
      <c r="B344" s="8"/>
      <c r="D344" s="7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</dc:creator>
  <cp:keywords/>
  <dc:description/>
  <cp:lastModifiedBy>Curtis</cp:lastModifiedBy>
  <dcterms:created xsi:type="dcterms:W3CDTF">2012-11-13T15:14:41Z</dcterms:created>
  <dcterms:modified xsi:type="dcterms:W3CDTF">2012-11-16T11:03:29Z</dcterms:modified>
  <cp:category/>
  <cp:version/>
  <cp:contentType/>
  <cp:contentStatus/>
</cp:coreProperties>
</file>